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истопад\23.11\"/>
    </mc:Choice>
  </mc:AlternateContent>
  <bookViews>
    <workbookView xWindow="0" yWindow="0" windowWidth="20490" windowHeight="7350" firstSheet="2" activeTab="5"/>
  </bookViews>
  <sheets>
    <sheet name="архітектура" sheetId="6" r:id="rId1"/>
    <sheet name="Арх.буд.контроль" sheetId="7" r:id="rId2"/>
    <sheet name="Комунальна влас." sheetId="8" r:id="rId3"/>
    <sheet name="Спец.відділ" sheetId="9" r:id="rId4"/>
    <sheet name="Упр.економіки" sheetId="10" r:id="rId5"/>
    <sheet name="Фінансове упр." sheetId="11" r:id="rId6"/>
    <sheet name="Служба.дітей" sheetId="13" r:id="rId7"/>
  </sheets>
  <definedNames>
    <definedName name="_xlnm.Print_Area" localSheetId="0">архітектура!$A$1:$E$65</definedName>
  </definedNames>
  <calcPr calcId="152511"/>
</workbook>
</file>

<file path=xl/calcChain.xml><?xml version="1.0" encoding="utf-8"?>
<calcChain xmlns="http://schemas.openxmlformats.org/spreadsheetml/2006/main">
  <c r="E53" i="10" l="1"/>
  <c r="E123" i="13" l="1"/>
  <c r="E119" i="13"/>
  <c r="E124" i="13" s="1"/>
  <c r="D117" i="13"/>
  <c r="E108" i="13"/>
  <c r="E105" i="13"/>
  <c r="E103" i="13"/>
  <c r="D99" i="13"/>
  <c r="E93" i="13"/>
  <c r="E90" i="13"/>
  <c r="E88" i="13"/>
  <c r="E86" i="13"/>
  <c r="D85" i="13"/>
  <c r="E82" i="13"/>
  <c r="E78" i="13"/>
  <c r="E70" i="13"/>
  <c r="E69" i="13"/>
  <c r="E65" i="13"/>
  <c r="E64" i="13"/>
  <c r="E60" i="13"/>
  <c r="E59" i="13"/>
  <c r="E58" i="13"/>
  <c r="E57" i="13"/>
  <c r="E53" i="13"/>
  <c r="E52" i="13"/>
  <c r="E51" i="13"/>
  <c r="E50" i="13"/>
  <c r="E49" i="13"/>
  <c r="E48" i="13"/>
  <c r="E47" i="13"/>
  <c r="E46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E54" i="13" l="1"/>
  <c r="E44" i="13"/>
  <c r="E61" i="13"/>
  <c r="E66" i="13"/>
  <c r="E71" i="13"/>
  <c r="E109" i="13"/>
  <c r="E111" i="13" s="1"/>
  <c r="E110" i="13"/>
  <c r="E72" i="13" l="1"/>
  <c r="E125" i="13" s="1"/>
  <c r="E56" i="11" l="1"/>
  <c r="E55" i="11"/>
  <c r="E57" i="11" s="1"/>
  <c r="E51" i="11"/>
  <c r="E50" i="11"/>
  <c r="E49" i="11"/>
  <c r="E48" i="11"/>
  <c r="E47" i="11"/>
  <c r="E46" i="11"/>
  <c r="E45" i="11"/>
  <c r="E44" i="11"/>
  <c r="E43" i="11"/>
  <c r="E42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39" i="11" s="1"/>
  <c r="E79" i="10"/>
  <c r="E72" i="10"/>
  <c r="E71" i="10"/>
  <c r="E73" i="10" s="1"/>
  <c r="E66" i="10"/>
  <c r="E65" i="10"/>
  <c r="E67" i="10" s="1"/>
  <c r="E61" i="10"/>
  <c r="E60" i="10"/>
  <c r="E59" i="10"/>
  <c r="E58" i="10"/>
  <c r="E57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52" i="9"/>
  <c r="E51" i="9"/>
  <c r="E50" i="9"/>
  <c r="E49" i="9"/>
  <c r="E48" i="9"/>
  <c r="E47" i="9"/>
  <c r="E46" i="9"/>
  <c r="E45" i="9"/>
  <c r="E53" i="9" s="1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56" i="8"/>
  <c r="E48" i="8"/>
  <c r="E47" i="8"/>
  <c r="E43" i="8"/>
  <c r="E42" i="8"/>
  <c r="E38" i="8"/>
  <c r="E37" i="8"/>
  <c r="E36" i="8"/>
  <c r="E35" i="8"/>
  <c r="E34" i="8"/>
  <c r="E33" i="8"/>
  <c r="E32" i="8"/>
  <c r="E31" i="8"/>
  <c r="E30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27" i="8" s="1"/>
  <c r="E58" i="7"/>
  <c r="E57" i="7"/>
  <c r="E53" i="7"/>
  <c r="E52" i="7"/>
  <c r="E48" i="7"/>
  <c r="E47" i="7"/>
  <c r="E46" i="7"/>
  <c r="E45" i="7"/>
  <c r="E44" i="7"/>
  <c r="E43" i="7"/>
  <c r="E42" i="7"/>
  <c r="E41" i="7"/>
  <c r="E40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55" i="6"/>
  <c r="E63" i="6"/>
  <c r="E64" i="6" s="1"/>
  <c r="E58" i="6"/>
  <c r="E59" i="6" s="1"/>
  <c r="E53" i="6"/>
  <c r="E52" i="6"/>
  <c r="E44" i="6"/>
  <c r="E43" i="6"/>
  <c r="E42" i="6"/>
  <c r="E41" i="6"/>
  <c r="E40" i="6"/>
  <c r="E39" i="6"/>
  <c r="E38" i="6"/>
  <c r="E45" i="6" s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2" i="6" s="1"/>
  <c r="E65" i="6" s="1"/>
  <c r="E59" i="7" l="1"/>
  <c r="E49" i="8"/>
  <c r="E54" i="10"/>
  <c r="E49" i="7"/>
  <c r="E39" i="8"/>
  <c r="E50" i="8" s="1"/>
  <c r="E57" i="8" s="1"/>
  <c r="E43" i="9"/>
  <c r="E54" i="9" s="1"/>
  <c r="E36" i="7"/>
  <c r="E61" i="7" s="1"/>
  <c r="E54" i="7"/>
  <c r="E44" i="8"/>
  <c r="E52" i="11"/>
  <c r="E58" i="11" s="1"/>
  <c r="E62" i="10"/>
  <c r="E74" i="10" l="1"/>
  <c r="E80" i="10" s="1"/>
</calcChain>
</file>

<file path=xl/sharedStrings.xml><?xml version="1.0" encoding="utf-8"?>
<sst xmlns="http://schemas.openxmlformats.org/spreadsheetml/2006/main" count="488" uniqueCount="346">
  <si>
    <t>№ п/п</t>
  </si>
  <si>
    <t>Найменування</t>
  </si>
  <si>
    <t>Кількість</t>
  </si>
  <si>
    <t>Ціна</t>
  </si>
  <si>
    <t>Всього (грн.)</t>
  </si>
  <si>
    <t>КЕКВ 2210</t>
  </si>
  <si>
    <t>олівці</t>
  </si>
  <si>
    <t>ручки</t>
  </si>
  <si>
    <t>Степлер</t>
  </si>
  <si>
    <t>Разом</t>
  </si>
  <si>
    <t>КЕКВ 2240</t>
  </si>
  <si>
    <t>РКО</t>
  </si>
  <si>
    <t>КЕКВ 2250</t>
  </si>
  <si>
    <t>КЕКВ 2282</t>
  </si>
  <si>
    <t>КЕКВ 2800</t>
  </si>
  <si>
    <t>Скріпки</t>
  </si>
  <si>
    <t>Файли</t>
  </si>
  <si>
    <t>Папір А-4</t>
  </si>
  <si>
    <t>Маркер</t>
  </si>
  <si>
    <t>Факс-папір</t>
  </si>
  <si>
    <t>Папка-куточок</t>
  </si>
  <si>
    <t>Ручка кулькова</t>
  </si>
  <si>
    <t>Коректор</t>
  </si>
  <si>
    <t>Клей-олівець</t>
  </si>
  <si>
    <t>Папір для нотаток</t>
  </si>
  <si>
    <t>Клей ПВА</t>
  </si>
  <si>
    <t>Бокс архівний</t>
  </si>
  <si>
    <t>Конверти з марками</t>
  </si>
  <si>
    <t>Шафа для одягу</t>
  </si>
  <si>
    <t>КЕКВ 2730</t>
  </si>
  <si>
    <t>Ручки</t>
  </si>
  <si>
    <t>Заправка картриджів</t>
  </si>
  <si>
    <t>швидкозшивач</t>
  </si>
  <si>
    <t>файли</t>
  </si>
  <si>
    <t>книга обліку</t>
  </si>
  <si>
    <t>швидкозшивач пластиковий</t>
  </si>
  <si>
    <t>папір для нотаток</t>
  </si>
  <si>
    <t>Відновлення картриджів</t>
  </si>
  <si>
    <t>скотч великий</t>
  </si>
  <si>
    <t>скотч маленький</t>
  </si>
  <si>
    <t>Стержні кулькові</t>
  </si>
  <si>
    <t>Стілець</t>
  </si>
  <si>
    <t>Папір</t>
  </si>
  <si>
    <t>Папка карт.</t>
  </si>
  <si>
    <t>Швидкозшивач карт.</t>
  </si>
  <si>
    <t>Книга обліку</t>
  </si>
  <si>
    <t>Всього по010116</t>
  </si>
  <si>
    <t>Всього по 010116</t>
  </si>
  <si>
    <t>Стержні</t>
  </si>
  <si>
    <t>папір А4</t>
  </si>
  <si>
    <t>Папір А-3</t>
  </si>
  <si>
    <t>Папка-реєстр</t>
  </si>
  <si>
    <t>Скоби/скріпки</t>
  </si>
  <si>
    <t>Ручка гелева</t>
  </si>
  <si>
    <t>Стержні гелеві</t>
  </si>
  <si>
    <t>Олівець графітовий</t>
  </si>
  <si>
    <t>Ластик</t>
  </si>
  <si>
    <t>Нитка прошивна</t>
  </si>
  <si>
    <t>Конверти марковані</t>
  </si>
  <si>
    <t>Марки України</t>
  </si>
  <si>
    <t>Картридж</t>
  </si>
  <si>
    <t>Комплект «Бюджетна бухгалтерія»+ «Оплата праці»</t>
  </si>
  <si>
    <t>Програма створення та ведення містобудівного кадастру на території м.Бровари на 2013-2016 роки</t>
  </si>
  <si>
    <t>Стіл письмовий</t>
  </si>
  <si>
    <t>Стіл приставний</t>
  </si>
  <si>
    <t>Шафа для паперів</t>
  </si>
  <si>
    <t>Крісло м’яке</t>
  </si>
  <si>
    <t>Факс</t>
  </si>
  <si>
    <t>Оренда приміщень</t>
  </si>
  <si>
    <t>РКО, послуги банку</t>
  </si>
  <si>
    <t>Послуги  телефонного зв’язку</t>
  </si>
  <si>
    <t>Заправка тонера</t>
  </si>
  <si>
    <t>Видатки на відрядження</t>
  </si>
  <si>
    <t>Пеня</t>
  </si>
  <si>
    <t>Судовий збір</t>
  </si>
  <si>
    <t>Клей карандаш сухий</t>
  </si>
  <si>
    <t>Коректори</t>
  </si>
  <si>
    <t>Бокси архівні</t>
  </si>
  <si>
    <t>Клейка стрічка пакувальна (скотч)</t>
  </si>
  <si>
    <t>Папір для принтерів</t>
  </si>
  <si>
    <t>Папка регистратор</t>
  </si>
  <si>
    <t>Пластиковіе папки з кнопкой</t>
  </si>
  <si>
    <t>Папки с файлами</t>
  </si>
  <si>
    <t>Олівці прості</t>
  </si>
  <si>
    <t>Лінійки</t>
  </si>
  <si>
    <t>Скоби для степлера № 10</t>
  </si>
  <si>
    <t>Скоби для степлера № 24</t>
  </si>
  <si>
    <t>Папка планшет</t>
  </si>
  <si>
    <t>Картріджи</t>
  </si>
  <si>
    <t xml:space="preserve">Конверти </t>
  </si>
  <si>
    <t xml:space="preserve">Бумага для заметок в боксах </t>
  </si>
  <si>
    <t xml:space="preserve">Щотижневик </t>
  </si>
  <si>
    <t>Стикері закладки</t>
  </si>
  <si>
    <t>Календарь</t>
  </si>
  <si>
    <t>Марки</t>
  </si>
  <si>
    <t>Електро-чайник</t>
  </si>
  <si>
    <t>28*</t>
  </si>
  <si>
    <t>Бензин А-95 *</t>
  </si>
  <si>
    <t>Радіатор</t>
  </si>
  <si>
    <t>Годинник офісний</t>
  </si>
  <si>
    <t>Витрати на профілактичне обслуговування та ремонт оргтехніки</t>
  </si>
  <si>
    <t>Послуги зв'язку</t>
  </si>
  <si>
    <t>Послуги охорони ПП Глід</t>
  </si>
  <si>
    <r>
      <t>Комп</t>
    </r>
    <r>
      <rPr>
        <sz val="10"/>
        <color indexed="8"/>
        <rFont val="Calibri"/>
        <family val="2"/>
        <charset val="204"/>
      </rPr>
      <t>'</t>
    </r>
    <r>
      <rPr>
        <sz val="10"/>
        <color theme="1"/>
        <rFont val="Arial Cyr"/>
        <family val="2"/>
        <charset val="204"/>
      </rPr>
      <t>ютерна программа АСКОД</t>
    </r>
  </si>
  <si>
    <t>Заправка картріджа</t>
  </si>
  <si>
    <t>6*</t>
  </si>
  <si>
    <t xml:space="preserve">Технічне обслуговування автотранспорту* </t>
  </si>
  <si>
    <t>За надання послуг з утримання будинку та прибудинкових тнриторій</t>
  </si>
  <si>
    <t>Техобслугоговування системи будинків</t>
  </si>
  <si>
    <t xml:space="preserve">Постачання пакетів оновлень комп'ютерної програми "M.E.Doc IS" </t>
  </si>
  <si>
    <t>Проїзд м.Бровари-м.Київ, м.Київ-м.Бровари</t>
  </si>
  <si>
    <t>Добові</t>
  </si>
  <si>
    <t>Пеня за телекомунікаційні послуги</t>
  </si>
  <si>
    <t xml:space="preserve">* За умови придбання автотранспорту будуть використані кошти </t>
  </si>
  <si>
    <t>Книги обліку</t>
  </si>
  <si>
    <t>Швидкозшивач картонний</t>
  </si>
  <si>
    <t>Папки на зав"язках</t>
  </si>
  <si>
    <t>Картрідж для ксерокса</t>
  </si>
  <si>
    <t>Обслуговування програмного забезпечення по оренді</t>
  </si>
  <si>
    <t>Послуги банку РКО</t>
  </si>
  <si>
    <t>За ведення позабалансового рахунку по житловим чекам</t>
  </si>
  <si>
    <t>Прийняття для обробки, обліку та зберігання приватизаційних платіжних доручень</t>
  </si>
  <si>
    <t>Технічне обслуговування внутрішньобудинкових систем житлового будинку</t>
  </si>
  <si>
    <t>Відшкодування за тимчасово вільні обєкти</t>
  </si>
  <si>
    <t xml:space="preserve">Окремі заходи по реалізації програми </t>
  </si>
  <si>
    <t>Всього 250404</t>
  </si>
  <si>
    <t xml:space="preserve">Комунальна власність </t>
  </si>
  <si>
    <t>скрепки</t>
  </si>
  <si>
    <t>коректори</t>
  </si>
  <si>
    <t>блокноти-щотижневики</t>
  </si>
  <si>
    <t>папки скорошивачі</t>
  </si>
  <si>
    <t>папки офісні</t>
  </si>
  <si>
    <t>клей ПВА</t>
  </si>
  <si>
    <t>папки з скліпами</t>
  </si>
  <si>
    <t>марковані конверти</t>
  </si>
  <si>
    <t>марки</t>
  </si>
  <si>
    <t>бензин</t>
  </si>
  <si>
    <t>папки для кадрів</t>
  </si>
  <si>
    <t>Циліндр гальмівні задні</t>
  </si>
  <si>
    <t>Циліндр гальмівні глав.</t>
  </si>
  <si>
    <t>Шланг перед. Гальм.</t>
  </si>
  <si>
    <t>Сальникик колінвалу</t>
  </si>
  <si>
    <t>Сальник валу</t>
  </si>
  <si>
    <t>Диск зчеплення ведення</t>
  </si>
  <si>
    <t>Пружина передн. Підвіски</t>
  </si>
  <si>
    <t>Відбійник стійки амортиз.пер.</t>
  </si>
  <si>
    <t>Ремкомплект перед. Підвіски</t>
  </si>
  <si>
    <t>Відбійник стійки амортиз. Задні</t>
  </si>
  <si>
    <t>Амортизатор задній</t>
  </si>
  <si>
    <t>Супорт правий</t>
  </si>
  <si>
    <t>Супорт лівий</t>
  </si>
  <si>
    <t>Циліндр гальм.перед.правий</t>
  </si>
  <si>
    <t>підшипники</t>
  </si>
  <si>
    <t>сальник клапанів</t>
  </si>
  <si>
    <t>Амортизатор передній</t>
  </si>
  <si>
    <t>фільтр повітряни</t>
  </si>
  <si>
    <t>фільтр масляний</t>
  </si>
  <si>
    <t>Олива</t>
  </si>
  <si>
    <t>фільтр паливний</t>
  </si>
  <si>
    <t>антифріз</t>
  </si>
  <si>
    <t>інтернет</t>
  </si>
  <si>
    <t>послуги телекомунікації</t>
  </si>
  <si>
    <t>технічне обслуговування автомобіля</t>
  </si>
  <si>
    <t>заправка картріджів</t>
  </si>
  <si>
    <t>мийка та шиномонтаж авто</t>
  </si>
  <si>
    <t>покраска правої перед.двері</t>
  </si>
  <si>
    <t>ремонт оргтехніки</t>
  </si>
  <si>
    <t>КФК 010116</t>
  </si>
  <si>
    <t>вода питна "Живой істочнік"</t>
  </si>
  <si>
    <t>ручка кулькова автоматична</t>
  </si>
  <si>
    <t>лінійки</t>
  </si>
  <si>
    <t>ластик</t>
  </si>
  <si>
    <t>коректор</t>
  </si>
  <si>
    <t>ножниці офісні</t>
  </si>
  <si>
    <t>олівець графітовий</t>
  </si>
  <si>
    <t>клей карандаш</t>
  </si>
  <si>
    <t>кольоровий маркер</t>
  </si>
  <si>
    <t>чинка</t>
  </si>
  <si>
    <t>файли для документів</t>
  </si>
  <si>
    <t>конверт маркований</t>
  </si>
  <si>
    <t>папка реєстратор</t>
  </si>
  <si>
    <t>скріпки</t>
  </si>
  <si>
    <t>скоби</t>
  </si>
  <si>
    <t>біндери</t>
  </si>
  <si>
    <t>фломастери</t>
  </si>
  <si>
    <t>факсовий папір</t>
  </si>
  <si>
    <t>папки картонні на завязках</t>
  </si>
  <si>
    <t>папки картонні швидкозшивачі</t>
  </si>
  <si>
    <t>мережевий фільтр</t>
  </si>
  <si>
    <t>блок безперебійного живлення</t>
  </si>
  <si>
    <t xml:space="preserve">лампи світодіодні зі стартером </t>
  </si>
  <si>
    <t>бумага для записів кольорова</t>
  </si>
  <si>
    <t>стікер закладки</t>
  </si>
  <si>
    <t>планінг датований</t>
  </si>
  <si>
    <t>щоденник датований</t>
  </si>
  <si>
    <t>лотки для паперу</t>
  </si>
  <si>
    <t>диркопробивачі</t>
  </si>
  <si>
    <t>антистеплер</t>
  </si>
  <si>
    <t>степлери</t>
  </si>
  <si>
    <t>штемпельна фарба</t>
  </si>
  <si>
    <t>бухгалтерські книги та бланки</t>
  </si>
  <si>
    <t>журнал реєстрації наказів, вхідна вихідна</t>
  </si>
  <si>
    <t>серветки для моніторів та оргтехніки</t>
  </si>
  <si>
    <t>флешки</t>
  </si>
  <si>
    <t>настінний календар</t>
  </si>
  <si>
    <t>телефонний апарат</t>
  </si>
  <si>
    <t>Чайник електричний</t>
  </si>
  <si>
    <t>картридж до принтера</t>
  </si>
  <si>
    <t>флешки для казначейства</t>
  </si>
  <si>
    <t>тонер туба для ксерокса</t>
  </si>
  <si>
    <t>абонплата міжміські переговори, послуги інтернет</t>
  </si>
  <si>
    <t>оренда приміщення на рік</t>
  </si>
  <si>
    <t>комісія на зарахування коштів на карткові рахунки в розмірі 0,15%</t>
  </si>
  <si>
    <t>програма антивірусного обслуговування</t>
  </si>
  <si>
    <t>заправка та ремонт оргтехніки</t>
  </si>
  <si>
    <t>видатки на відрядження</t>
  </si>
  <si>
    <t>КЕКВ 2280</t>
  </si>
  <si>
    <t>пеня за абонплату телефон</t>
  </si>
  <si>
    <t>Всього 010116</t>
  </si>
  <si>
    <t>Реалізація програми</t>
  </si>
  <si>
    <t>Економіка</t>
  </si>
  <si>
    <t xml:space="preserve">Розрахунок інших витрат по </t>
  </si>
  <si>
    <t>фінансовому упр-ню Броварської міськради</t>
  </si>
  <si>
    <t>факс-папір</t>
  </si>
  <si>
    <t>маркер текстовий</t>
  </si>
  <si>
    <t>настільний календар</t>
  </si>
  <si>
    <t>папір для заміток</t>
  </si>
  <si>
    <t>щоденник</t>
  </si>
  <si>
    <t>швидкозшивачі</t>
  </si>
  <si>
    <t>корегуюча рідина</t>
  </si>
  <si>
    <t>журнал реєстрації  вхід.та вихід.корис.</t>
  </si>
  <si>
    <t>клей</t>
  </si>
  <si>
    <t>ластік</t>
  </si>
  <si>
    <t>штеп.краска</t>
  </si>
  <si>
    <t>подушка R40</t>
  </si>
  <si>
    <t>лінійка</t>
  </si>
  <si>
    <t>олівець чорнограф.</t>
  </si>
  <si>
    <t>конверти з марками</t>
  </si>
  <si>
    <t>конверти без марок</t>
  </si>
  <si>
    <t>марка України</t>
  </si>
  <si>
    <t>преса на 2017рік</t>
  </si>
  <si>
    <t>прид.вит.та комплек.мат.для комп.тех.</t>
  </si>
  <si>
    <t>вода питна природна</t>
  </si>
  <si>
    <t>прид.комп.мат.для рем.кулера</t>
  </si>
  <si>
    <t>придбання чайника</t>
  </si>
  <si>
    <t>придбання кріслів офісних</t>
  </si>
  <si>
    <t>придбання системного блоку</t>
  </si>
  <si>
    <t>придбання блока безперебійного живлення</t>
  </si>
  <si>
    <t>поточ.ремонт та техніч.обслуг.комп.тех</t>
  </si>
  <si>
    <t xml:space="preserve">впоряд.архіву </t>
  </si>
  <si>
    <t>віднов.карт.</t>
  </si>
  <si>
    <t>заміна картриджів</t>
  </si>
  <si>
    <t>телекомунікац.послуги</t>
  </si>
  <si>
    <t>банківське обслуг.</t>
  </si>
  <si>
    <t>заправка карт.</t>
  </si>
  <si>
    <t>антивірусна програма</t>
  </si>
  <si>
    <t>користуванння анал.-інформ.системою</t>
  </si>
  <si>
    <t>профілактика, ремонт кондиціонерів</t>
  </si>
  <si>
    <t>відрядження</t>
  </si>
  <si>
    <t>1.</t>
  </si>
  <si>
    <t>картридж</t>
  </si>
  <si>
    <t>папір</t>
  </si>
  <si>
    <t xml:space="preserve">ручки кулькові </t>
  </si>
  <si>
    <t>скоби №10</t>
  </si>
  <si>
    <t xml:space="preserve">папір для факсу </t>
  </si>
  <si>
    <t>регістри(папки)</t>
  </si>
  <si>
    <t>швидкозшивач картонний</t>
  </si>
  <si>
    <t xml:space="preserve">блок паперу для заміток </t>
  </si>
  <si>
    <t xml:space="preserve"> гумка </t>
  </si>
  <si>
    <t xml:space="preserve"> клей</t>
  </si>
  <si>
    <t>скоч</t>
  </si>
  <si>
    <t>книги обліку</t>
  </si>
  <si>
    <t>журнал вхідна</t>
  </si>
  <si>
    <t>журнал вихідна</t>
  </si>
  <si>
    <t>предплата на газети та журнали на 2017 рік</t>
  </si>
  <si>
    <t xml:space="preserve">носіїї ключової інформації( для електронного цифрового підпису в системі "Казна") </t>
  </si>
  <si>
    <t>скоби №24/6</t>
  </si>
  <si>
    <t>дирокол</t>
  </si>
  <si>
    <t>ножниці</t>
  </si>
  <si>
    <t>степлер №24</t>
  </si>
  <si>
    <t>клей -олівець</t>
  </si>
  <si>
    <t>чинки</t>
  </si>
  <si>
    <t>альбом для малювання</t>
  </si>
  <si>
    <t>блок стікерів</t>
  </si>
  <si>
    <t>фарби гуаш</t>
  </si>
  <si>
    <t>пластелін</t>
  </si>
  <si>
    <r>
      <t>флеш пам</t>
    </r>
    <r>
      <rPr>
        <sz val="10"/>
        <color indexed="8"/>
        <rFont val="Arial Cyr"/>
        <charset val="204"/>
      </rPr>
      <t>'</t>
    </r>
    <r>
      <rPr>
        <sz val="10"/>
        <color indexed="8"/>
        <rFont val="Arial"/>
        <family val="2"/>
        <charset val="204"/>
      </rPr>
      <t>ять</t>
    </r>
  </si>
  <si>
    <t>ручки гелеві чорні</t>
  </si>
  <si>
    <t>маркери</t>
  </si>
  <si>
    <t>конверти</t>
  </si>
  <si>
    <t xml:space="preserve">технічне обслуговування комп’ютерної техніки </t>
  </si>
  <si>
    <t>за послуги банку</t>
  </si>
  <si>
    <t>заправка картриджів</t>
  </si>
  <si>
    <t xml:space="preserve">телефонні переговори </t>
  </si>
  <si>
    <t>ослуговування програмного забеспечення по заробітній платі</t>
  </si>
  <si>
    <t>використання платного сервісу "Прозоро" на веб - порталі з питань державних закупівель</t>
  </si>
  <si>
    <t>Послуги, пов'язані з програмним забезпеченням (ліцензійні програми)</t>
  </si>
  <si>
    <t>Проїзд автобусом м.Бровари - м.Київ - м.Бровари за один день</t>
  </si>
  <si>
    <t>Проїзд метром по м.Кмєву за один день</t>
  </si>
  <si>
    <t>Проїзд автобусом по м.Кмєву за один день</t>
  </si>
  <si>
    <t>Добові один день</t>
  </si>
  <si>
    <t xml:space="preserve">Навчання з питань державних закупівель </t>
  </si>
  <si>
    <t>пеня</t>
  </si>
  <si>
    <t>010116 (установа)</t>
  </si>
  <si>
    <t>090802 Програма "назустріч дітям"</t>
  </si>
  <si>
    <t>КЕКВ</t>
  </si>
  <si>
    <t>Проведення новорічних та різдвяних свят,Дня Святого Миколая</t>
  </si>
  <si>
    <t>Придбання новорічних подарунків</t>
  </si>
  <si>
    <t>Проведення міської гри брейн-ринг "Підліток і право"</t>
  </si>
  <si>
    <t xml:space="preserve">Придбання призів для переможців </t>
  </si>
  <si>
    <t>Придбання  витратних матеріалів</t>
  </si>
  <si>
    <t>Всього:</t>
  </si>
  <si>
    <t>Відзначення в місті Дня захисту дітей</t>
  </si>
  <si>
    <t>Придбання іграшок та канцтоварів</t>
  </si>
  <si>
    <t>Придбання морозива</t>
  </si>
  <si>
    <t>Проведення семінарів для працівників, які працюють в організаціях, що дотичні до захисту прав та інтересів дитини, запобіганню бездоглядності серед дітей, їх реалізацією та соціальним захистом</t>
  </si>
  <si>
    <t>Витратні матеріали та канцтовари для учасників семінару (2 заходи)</t>
  </si>
  <si>
    <t>Проведення інформаційно-просвітницької та попереджувально-профілактичної роботи щодо запобігання проявам ксенофобії, расової та етнічної дискримінації серед дітей, учнівської і студентської молоді та батьківської громадськості</t>
  </si>
  <si>
    <t>замовлення буклетів і плакатів</t>
  </si>
  <si>
    <t>З метою недопущення передачі дітей до інтернатних закладів забезпечити створення та функціонування при Броварському міському центрі соціальних служб для сім'ї, дітей та молоді спеціалізованого формування "Сім'я потронатного вихователя"</t>
  </si>
  <si>
    <t>Соціальна допомога на утримання дітей віком від 0 до 6 років та від 6 до 18 років ( 2 прожиткових мін=2000*2*12міс)</t>
  </si>
  <si>
    <t>Забезпечення ведення єдиної інформаційно-аналітичної системи "Діти", відповідно до нормативних норм</t>
  </si>
  <si>
    <t>Придбання програмних та технічних засобів</t>
  </si>
  <si>
    <t>Проведення семінарів, тренінгів, конференцій, круглих столів для опікунів та піклувальників, прийомних батьків, батьків-вихователів з метою інформування їх про законодавство щодо захисту прав та законних інтересів дитини</t>
  </si>
  <si>
    <t>Витратні матеріали та канцтовари для учасників  3 семінарів</t>
  </si>
  <si>
    <t>Виплата грошової допомоги випускникам 9-х та 11-х класів загальноосвітніх закладів міста із числа дітей-сиріт та дітей, позбавлених батьківського піклування</t>
  </si>
  <si>
    <t>Соціальна допомога</t>
  </si>
  <si>
    <t>1800( 2 прожиткових мінімума )</t>
  </si>
  <si>
    <t xml:space="preserve">Виплата одноразової матеріальної допомоги опікунам (піклувальникам), прийомним батькам, батькам-вихователям дитячих будинків сімейного типу на </t>
  </si>
  <si>
    <t>З метою оперативної координації дій, пов"язаної з питаннями захисту прав дітей, удосконалення системи їх обліку, забезпечити службу у справах дітей та центр соціальних служб для сім"ї, дітей та молоді комп"ютерною технікою, підключити до інтернет-мережі та забезпечити її обслуговування</t>
  </si>
  <si>
    <t>Всього по програмі:</t>
  </si>
  <si>
    <t>КФК 090802</t>
  </si>
  <si>
    <t>Всього 090802</t>
  </si>
  <si>
    <t>Розрахунок проведення заходів на реалізацію міської програми відпочинку та оздоровлення дітей на період  2016 - 2017 роки у 2017 році</t>
  </si>
  <si>
    <t>пут.</t>
  </si>
  <si>
    <t>Розділ V.Пункт 1. Підпункт 1.2., 1.3. Проводити закупівлю послуг по відпочинку та оздоровленню (путівки для дітей, які потребують особливої соціальної уваги та підтримки,путівки "Матері і дитини") за кошти з міського бюджету.</t>
  </si>
  <si>
    <r>
      <t>Розділ V.Пункт 1. Підпункт 1.5.</t>
    </r>
    <r>
      <rPr>
        <sz val="12"/>
        <rFont val="Times New Roman"/>
        <family val="1"/>
        <charset val="204"/>
      </rPr>
      <t xml:space="preserve"> Створення та ведення реєстру дітей міста Бровари, які потребують особливої соціальної уваги та підтримки                            - придбання програмних та технічних засобів(компл.)</t>
    </r>
  </si>
  <si>
    <t xml:space="preserve">Проведення заходів на реалізацію міської комплексної Програми запобігання дитячій бездоглядності, підтримки сімей з дітьми "Назустріч дітям" на 2010 - 2017 роки </t>
  </si>
  <si>
    <t>Розділ 7 пункт 3.9</t>
  </si>
  <si>
    <t>Забезпечувати оздоровлення прийомних дітей та вихованців дитячих будинків сімейного типу, з прийомними батьками та батьками-вихователями і їхніми власними дітьми (путівки "Матері та дитини" для дітей віком від 1,5 до 6 років)</t>
  </si>
  <si>
    <t>Служба дітей</t>
  </si>
  <si>
    <t>принтер</t>
  </si>
  <si>
    <t>010116 Установа (архітектура)</t>
  </si>
  <si>
    <t>АРХБУДКОНТРОЛЬ</t>
  </si>
  <si>
    <t>Ком.власність</t>
  </si>
  <si>
    <t>КФК 010116(економіка)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</si>
</sst>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г_р_н_._-;\-* #,##0.00\ _г_р_н_._-;_-* &quot;-&quot;??\ _г_р_н_._-;_-@_-"/>
    <numFmt numFmtId="165" formatCode="0.0"/>
  </numFmts>
  <fonts count="38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b/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0"/>
      <name val="Arial"/>
      <family val="2"/>
      <charset val="204"/>
    </font>
    <font>
      <b/>
      <sz val="16"/>
      <color theme="1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Arial Cyr"/>
      <charset val="204"/>
    </font>
    <font>
      <b/>
      <sz val="14"/>
      <color indexed="8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4"/>
      <color indexed="8"/>
      <name val="Arial"/>
      <family val="2"/>
      <charset val="204"/>
    </font>
    <font>
      <sz val="12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i/>
      <sz val="10"/>
      <color theme="1"/>
      <name val="Arial"/>
      <family val="2"/>
      <charset val="204"/>
    </font>
    <font>
      <sz val="10"/>
      <color indexed="8"/>
      <name val="Calibri"/>
      <family val="2"/>
      <charset val="204"/>
    </font>
    <font>
      <sz val="9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6"/>
      <color theme="1"/>
      <name val="Arial Cyr"/>
      <family val="2"/>
      <charset val="204"/>
    </font>
    <font>
      <sz val="10"/>
      <color indexed="8"/>
      <name val="Arial Cyr"/>
      <charset val="204"/>
    </font>
    <font>
      <b/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6"/>
      <color theme="1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6" fillId="0" borderId="0"/>
    <xf numFmtId="164" fontId="27" fillId="0" borderId="0" applyFont="0" applyFill="0" applyBorder="0" applyAlignment="0" applyProtection="0"/>
  </cellStyleXfs>
  <cellXfs count="18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2" fillId="0" borderId="1" xfId="0" applyFont="1" applyBorder="1"/>
    <xf numFmtId="164" fontId="2" fillId="2" borderId="1" xfId="1" applyFont="1" applyFill="1" applyBorder="1"/>
    <xf numFmtId="0" fontId="4" fillId="0" borderId="0" xfId="0" applyFont="1" applyBorder="1"/>
    <xf numFmtId="0" fontId="6" fillId="0" borderId="0" xfId="0" applyFont="1" applyBorder="1"/>
    <xf numFmtId="0" fontId="7" fillId="0" borderId="0" xfId="0" applyFont="1" applyBorder="1"/>
    <xf numFmtId="165" fontId="6" fillId="0" borderId="0" xfId="0" applyNumberFormat="1" applyFont="1" applyBorder="1"/>
    <xf numFmtId="2" fontId="8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0" fillId="0" borderId="1" xfId="0" applyFont="1" applyBorder="1" applyAlignment="1">
      <alignment horizontal="left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0" fontId="13" fillId="0" borderId="1" xfId="0" applyFont="1" applyBorder="1"/>
    <xf numFmtId="0" fontId="4" fillId="6" borderId="1" xfId="0" applyFont="1" applyFill="1" applyBorder="1"/>
    <xf numFmtId="2" fontId="4" fillId="6" borderId="1" xfId="0" applyNumberFormat="1" applyFont="1" applyFill="1" applyBorder="1"/>
    <xf numFmtId="0" fontId="4" fillId="3" borderId="1" xfId="0" applyFont="1" applyFill="1" applyBorder="1"/>
    <xf numFmtId="0" fontId="4" fillId="6" borderId="1" xfId="0" applyFont="1" applyFill="1" applyBorder="1" applyAlignment="1">
      <alignment wrapText="1"/>
    </xf>
    <xf numFmtId="164" fontId="16" fillId="4" borderId="6" xfId="0" applyNumberFormat="1" applyFont="1" applyFill="1" applyBorder="1" applyAlignment="1"/>
    <xf numFmtId="0" fontId="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2" fontId="19" fillId="0" borderId="1" xfId="0" applyNumberFormat="1" applyFont="1" applyBorder="1"/>
    <xf numFmtId="0" fontId="17" fillId="0" borderId="1" xfId="0" applyFont="1" applyBorder="1"/>
    <xf numFmtId="164" fontId="17" fillId="2" borderId="1" xfId="1" applyFont="1" applyFill="1" applyBorder="1"/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165" fontId="20" fillId="0" borderId="0" xfId="0" applyNumberFormat="1" applyFont="1" applyBorder="1"/>
    <xf numFmtId="0" fontId="18" fillId="0" borderId="1" xfId="0" applyFont="1" applyBorder="1"/>
    <xf numFmtId="0" fontId="0" fillId="0" borderId="1" xfId="0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2" fontId="0" fillId="0" borderId="1" xfId="0" applyNumberFormat="1" applyBorder="1"/>
    <xf numFmtId="2" fontId="17" fillId="2" borderId="1" xfId="0" applyNumberFormat="1" applyFont="1" applyFill="1" applyBorder="1"/>
    <xf numFmtId="0" fontId="4" fillId="0" borderId="1" xfId="0" applyFont="1" applyBorder="1" applyAlignment="1">
      <alignment horizontal="left" vertical="center" wrapText="1"/>
    </xf>
    <xf numFmtId="0" fontId="23" fillId="0" borderId="1" xfId="0" applyFont="1" applyBorder="1"/>
    <xf numFmtId="0" fontId="19" fillId="5" borderId="1" xfId="0" applyFont="1" applyFill="1" applyBorder="1"/>
    <xf numFmtId="0" fontId="20" fillId="0" borderId="5" xfId="0" applyFont="1" applyBorder="1"/>
    <xf numFmtId="0" fontId="24" fillId="0" borderId="0" xfId="0" applyFont="1" applyBorder="1"/>
    <xf numFmtId="0" fontId="17" fillId="0" borderId="0" xfId="0" applyFont="1" applyBorder="1" applyAlignment="1">
      <alignment horizontal="center"/>
    </xf>
    <xf numFmtId="0" fontId="19" fillId="0" borderId="1" xfId="0" applyFont="1" applyBorder="1" applyAlignment="1"/>
    <xf numFmtId="0" fontId="25" fillId="0" borderId="0" xfId="0" applyFont="1"/>
    <xf numFmtId="164" fontId="17" fillId="0" borderId="1" xfId="1" applyFont="1" applyBorder="1"/>
    <xf numFmtId="0" fontId="26" fillId="0" borderId="0" xfId="0" applyFont="1" applyBorder="1"/>
    <xf numFmtId="0" fontId="0" fillId="0" borderId="1" xfId="0" applyBorder="1" applyAlignment="1">
      <alignment horizontal="center"/>
    </xf>
    <xf numFmtId="0" fontId="17" fillId="0" borderId="0" xfId="0" applyFont="1" applyBorder="1"/>
    <xf numFmtId="2" fontId="17" fillId="0" borderId="0" xfId="0" applyNumberFormat="1" applyFont="1" applyBorder="1"/>
    <xf numFmtId="0" fontId="0" fillId="5" borderId="0" xfId="0" applyFill="1"/>
    <xf numFmtId="0" fontId="0" fillId="8" borderId="1" xfId="0" applyFill="1" applyBorder="1"/>
    <xf numFmtId="2" fontId="0" fillId="8" borderId="1" xfId="0" applyNumberFormat="1" applyFill="1" applyBorder="1"/>
    <xf numFmtId="2" fontId="19" fillId="8" borderId="1" xfId="0" applyNumberFormat="1" applyFont="1" applyFill="1" applyBorder="1"/>
    <xf numFmtId="0" fontId="8" fillId="0" borderId="1" xfId="0" applyFont="1" applyBorder="1"/>
    <xf numFmtId="0" fontId="17" fillId="0" borderId="7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wrapText="1"/>
    </xf>
    <xf numFmtId="0" fontId="0" fillId="0" borderId="8" xfId="0" applyBorder="1"/>
    <xf numFmtId="2" fontId="0" fillId="0" borderId="8" xfId="0" applyNumberFormat="1" applyBorder="1"/>
    <xf numFmtId="0" fontId="0" fillId="8" borderId="5" xfId="0" applyFill="1" applyBorder="1" applyAlignment="1">
      <alignment wrapText="1"/>
    </xf>
    <xf numFmtId="0" fontId="0" fillId="8" borderId="8" xfId="0" applyFill="1" applyBorder="1"/>
    <xf numFmtId="2" fontId="8" fillId="8" borderId="8" xfId="0" applyNumberFormat="1" applyFont="1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19" fillId="8" borderId="1" xfId="0" applyFont="1" applyFill="1" applyBorder="1" applyAlignment="1">
      <alignment wrapText="1"/>
    </xf>
    <xf numFmtId="0" fontId="19" fillId="8" borderId="1" xfId="0" applyFont="1" applyFill="1" applyBorder="1"/>
    <xf numFmtId="2" fontId="8" fillId="0" borderId="8" xfId="0" applyNumberFormat="1" applyFont="1" applyBorder="1"/>
    <xf numFmtId="0" fontId="19" fillId="0" borderId="1" xfId="0" applyFont="1" applyBorder="1" applyAlignment="1">
      <alignment vertical="distributed"/>
    </xf>
    <xf numFmtId="0" fontId="3" fillId="0" borderId="0" xfId="0" applyFont="1" applyBorder="1"/>
    <xf numFmtId="165" fontId="3" fillId="0" borderId="0" xfId="0" applyNumberFormat="1" applyFont="1" applyBorder="1"/>
    <xf numFmtId="164" fontId="2" fillId="0" borderId="1" xfId="1" applyFont="1" applyBorder="1"/>
    <xf numFmtId="0" fontId="22" fillId="0" borderId="0" xfId="0" applyFont="1" applyBorder="1" applyAlignment="1">
      <alignment horizontal="left"/>
    </xf>
    <xf numFmtId="164" fontId="4" fillId="6" borderId="1" xfId="1" applyFont="1" applyFill="1" applyBorder="1"/>
    <xf numFmtId="0" fontId="4" fillId="0" borderId="1" xfId="0" applyFont="1" applyFill="1" applyBorder="1" applyAlignment="1"/>
    <xf numFmtId="0" fontId="23" fillId="0" borderId="5" xfId="0" applyFont="1" applyBorder="1"/>
    <xf numFmtId="0" fontId="24" fillId="0" borderId="5" xfId="0" applyFont="1" applyBorder="1"/>
    <xf numFmtId="0" fontId="28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4" fillId="0" borderId="1" xfId="0" applyNumberFormat="1" applyFont="1" applyBorder="1" applyAlignment="1"/>
    <xf numFmtId="0" fontId="4" fillId="6" borderId="1" xfId="0" applyFont="1" applyFill="1" applyBorder="1" applyAlignment="1">
      <alignment vertical="distributed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2" fillId="0" borderId="1" xfId="0" applyFont="1" applyFill="1" applyBorder="1" applyAlignment="1"/>
    <xf numFmtId="0" fontId="11" fillId="0" borderId="3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2" fontId="13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2" xfId="0" applyFont="1" applyFill="1" applyBorder="1" applyAlignment="1"/>
    <xf numFmtId="0" fontId="12" fillId="0" borderId="3" xfId="0" applyFont="1" applyFill="1" applyBorder="1" applyAlignment="1"/>
    <xf numFmtId="0" fontId="12" fillId="0" borderId="4" xfId="0" applyFont="1" applyFill="1" applyBorder="1" applyAlignment="1"/>
    <xf numFmtId="0" fontId="13" fillId="0" borderId="1" xfId="0" applyFont="1" applyFill="1" applyBorder="1"/>
    <xf numFmtId="0" fontId="12" fillId="0" borderId="3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2" fontId="12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left"/>
    </xf>
    <xf numFmtId="2" fontId="32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wrapText="1"/>
    </xf>
    <xf numFmtId="2" fontId="12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2" fontId="12" fillId="0" borderId="1" xfId="0" applyNumberFormat="1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65" fontId="13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left" wrapText="1"/>
    </xf>
    <xf numFmtId="2" fontId="32" fillId="0" borderId="1" xfId="0" applyNumberFormat="1" applyFont="1" applyBorder="1"/>
    <xf numFmtId="0" fontId="14" fillId="2" borderId="0" xfId="0" applyFont="1" applyFill="1"/>
    <xf numFmtId="164" fontId="16" fillId="9" borderId="6" xfId="0" applyNumberFormat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15" fillId="9" borderId="3" xfId="0" applyNumberFormat="1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5" fillId="4" borderId="3" xfId="0" applyNumberFormat="1" applyFont="1" applyFill="1" applyBorder="1" applyAlignment="1">
      <alignment horizontal="center"/>
    </xf>
    <xf numFmtId="164" fontId="9" fillId="7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7" fillId="7" borderId="6" xfId="0" applyNumberFormat="1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164" fontId="29" fillId="7" borderId="6" xfId="0" applyNumberFormat="1" applyFont="1" applyFill="1" applyBorder="1" applyAlignment="1">
      <alignment horizontal="center"/>
    </xf>
    <xf numFmtId="0" fontId="29" fillId="7" borderId="0" xfId="0" applyFont="1" applyFill="1" applyBorder="1" applyAlignment="1">
      <alignment horizontal="center"/>
    </xf>
    <xf numFmtId="164" fontId="30" fillId="9" borderId="0" xfId="0" applyNumberFormat="1" applyFont="1" applyFill="1" applyAlignment="1">
      <alignment horizontal="center"/>
    </xf>
    <xf numFmtId="0" fontId="30" fillId="9" borderId="0" xfId="0" applyFont="1" applyFill="1" applyAlignment="1">
      <alignment horizontal="center"/>
    </xf>
    <xf numFmtId="0" fontId="35" fillId="9" borderId="6" xfId="0" applyFont="1" applyFill="1" applyBorder="1" applyAlignment="1">
      <alignment horizontal="center"/>
    </xf>
    <xf numFmtId="0" fontId="35" fillId="9" borderId="0" xfId="0" applyFont="1" applyFill="1" applyAlignment="1">
      <alignment horizontal="center"/>
    </xf>
    <xf numFmtId="164" fontId="15" fillId="4" borderId="3" xfId="0" applyNumberFormat="1" applyFont="1" applyFill="1" applyBorder="1" applyAlignment="1"/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9" defaultPivotStyle="PivotStyleLight16"/>
  <colors>
    <mruColors>
      <color rgb="FF00CCFF"/>
      <color rgb="FFFF99FF"/>
      <color rgb="FF0000FF"/>
      <color rgb="FF66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E65"/>
  <sheetViews>
    <sheetView topLeftCell="A28" workbookViewId="0">
      <selection activeCell="C74" sqref="C74"/>
    </sheetView>
  </sheetViews>
  <sheetFormatPr defaultRowHeight="12.75" x14ac:dyDescent="0.2"/>
  <cols>
    <col min="1" max="1" width="17.28515625" customWidth="1"/>
    <col min="2" max="2" width="19.5703125" customWidth="1"/>
    <col min="3" max="3" width="17.140625" customWidth="1"/>
    <col min="4" max="4" width="17.42578125" customWidth="1"/>
    <col min="5" max="5" width="24" customWidth="1"/>
  </cols>
  <sheetData>
    <row r="1" spans="1:5" x14ac:dyDescent="0.2">
      <c r="A1" s="146" t="s">
        <v>342</v>
      </c>
      <c r="B1" s="146"/>
      <c r="C1" s="146"/>
      <c r="D1" s="146"/>
      <c r="E1" s="146"/>
    </row>
    <row r="2" spans="1:5" x14ac:dyDescent="0.2">
      <c r="A2" s="147"/>
      <c r="B2" s="147"/>
      <c r="C2" s="147"/>
      <c r="D2" s="147"/>
      <c r="E2" s="147"/>
    </row>
    <row r="3" spans="1:5" s="66" customFormat="1" x14ac:dyDescent="0.2">
      <c r="A3" s="149" t="s">
        <v>5</v>
      </c>
      <c r="B3" s="150"/>
      <c r="C3" s="150"/>
      <c r="D3" s="150"/>
      <c r="E3" s="151"/>
    </row>
    <row r="4" spans="1:5" x14ac:dyDescent="0.2">
      <c r="A4" s="38">
        <v>1</v>
      </c>
      <c r="B4" s="39" t="s">
        <v>17</v>
      </c>
      <c r="C4" s="39">
        <v>96</v>
      </c>
      <c r="D4" s="39">
        <v>80</v>
      </c>
      <c r="E4" s="40">
        <f>C4*D4</f>
        <v>7680</v>
      </c>
    </row>
    <row r="5" spans="1:5" x14ac:dyDescent="0.2">
      <c r="A5" s="38">
        <v>2</v>
      </c>
      <c r="B5" s="39" t="s">
        <v>50</v>
      </c>
      <c r="C5" s="39">
        <v>3</v>
      </c>
      <c r="D5" s="39">
        <v>160</v>
      </c>
      <c r="E5" s="40">
        <f t="shared" ref="E5:E29" si="0">C5*D5</f>
        <v>480</v>
      </c>
    </row>
    <row r="6" spans="1:5" x14ac:dyDescent="0.2">
      <c r="A6" s="38">
        <v>3</v>
      </c>
      <c r="B6" s="39" t="s">
        <v>43</v>
      </c>
      <c r="C6" s="39">
        <v>100</v>
      </c>
      <c r="D6" s="39">
        <v>5</v>
      </c>
      <c r="E6" s="40">
        <f t="shared" si="0"/>
        <v>500</v>
      </c>
    </row>
    <row r="7" spans="1:5" x14ac:dyDescent="0.2">
      <c r="A7" s="38">
        <v>4</v>
      </c>
      <c r="B7" s="39" t="s">
        <v>44</v>
      </c>
      <c r="C7" s="39">
        <v>100</v>
      </c>
      <c r="D7" s="39">
        <v>5</v>
      </c>
      <c r="E7" s="40">
        <f t="shared" si="0"/>
        <v>500</v>
      </c>
    </row>
    <row r="8" spans="1:5" x14ac:dyDescent="0.2">
      <c r="A8" s="38">
        <v>5</v>
      </c>
      <c r="B8" s="39" t="s">
        <v>26</v>
      </c>
      <c r="C8" s="39">
        <v>30</v>
      </c>
      <c r="D8" s="39">
        <v>15</v>
      </c>
      <c r="E8" s="40">
        <f t="shared" si="0"/>
        <v>450</v>
      </c>
    </row>
    <row r="9" spans="1:5" x14ac:dyDescent="0.2">
      <c r="A9" s="38">
        <v>6</v>
      </c>
      <c r="B9" s="39" t="s">
        <v>51</v>
      </c>
      <c r="C9" s="39">
        <v>50</v>
      </c>
      <c r="D9" s="39">
        <v>50</v>
      </c>
      <c r="E9" s="40">
        <f t="shared" si="0"/>
        <v>2500</v>
      </c>
    </row>
    <row r="10" spans="1:5" x14ac:dyDescent="0.2">
      <c r="A10" s="38">
        <v>7</v>
      </c>
      <c r="B10" s="39" t="s">
        <v>52</v>
      </c>
      <c r="C10" s="39">
        <v>50</v>
      </c>
      <c r="D10" s="39">
        <v>6</v>
      </c>
      <c r="E10" s="40">
        <f t="shared" si="0"/>
        <v>300</v>
      </c>
    </row>
    <row r="11" spans="1:5" x14ac:dyDescent="0.2">
      <c r="A11" s="38">
        <v>8</v>
      </c>
      <c r="B11" s="39" t="s">
        <v>16</v>
      </c>
      <c r="C11" s="39">
        <v>16</v>
      </c>
      <c r="D11" s="39">
        <v>55</v>
      </c>
      <c r="E11" s="40">
        <f t="shared" si="0"/>
        <v>880</v>
      </c>
    </row>
    <row r="12" spans="1:5" x14ac:dyDescent="0.2">
      <c r="A12" s="38">
        <v>9</v>
      </c>
      <c r="B12" s="39" t="s">
        <v>45</v>
      </c>
      <c r="C12" s="39">
        <v>10</v>
      </c>
      <c r="D12" s="39">
        <v>45</v>
      </c>
      <c r="E12" s="40">
        <f t="shared" si="0"/>
        <v>450</v>
      </c>
    </row>
    <row r="13" spans="1:5" x14ac:dyDescent="0.2">
      <c r="A13" s="38">
        <v>10</v>
      </c>
      <c r="B13" s="39" t="s">
        <v>22</v>
      </c>
      <c r="C13" s="39">
        <v>16</v>
      </c>
      <c r="D13" s="39">
        <v>15</v>
      </c>
      <c r="E13" s="40">
        <f t="shared" si="0"/>
        <v>240</v>
      </c>
    </row>
    <row r="14" spans="1:5" x14ac:dyDescent="0.2">
      <c r="A14" s="38">
        <v>11</v>
      </c>
      <c r="B14" s="39" t="s">
        <v>21</v>
      </c>
      <c r="C14" s="39">
        <v>24</v>
      </c>
      <c r="D14" s="39">
        <v>5</v>
      </c>
      <c r="E14" s="40">
        <f t="shared" si="0"/>
        <v>120</v>
      </c>
    </row>
    <row r="15" spans="1:5" x14ac:dyDescent="0.2">
      <c r="A15" s="38">
        <v>12</v>
      </c>
      <c r="B15" s="39" t="s">
        <v>53</v>
      </c>
      <c r="C15" s="39">
        <v>16</v>
      </c>
      <c r="D15" s="39">
        <v>6</v>
      </c>
      <c r="E15" s="40">
        <f t="shared" si="0"/>
        <v>96</v>
      </c>
    </row>
    <row r="16" spans="1:5" x14ac:dyDescent="0.2">
      <c r="A16" s="38">
        <v>13</v>
      </c>
      <c r="B16" s="39" t="s">
        <v>40</v>
      </c>
      <c r="C16" s="39">
        <v>40</v>
      </c>
      <c r="D16" s="39">
        <v>1</v>
      </c>
      <c r="E16" s="40">
        <f t="shared" si="0"/>
        <v>40</v>
      </c>
    </row>
    <row r="17" spans="1:5" x14ac:dyDescent="0.2">
      <c r="A17" s="38">
        <v>14</v>
      </c>
      <c r="B17" s="39" t="s">
        <v>54</v>
      </c>
      <c r="C17" s="39">
        <v>32</v>
      </c>
      <c r="D17" s="39">
        <v>4</v>
      </c>
      <c r="E17" s="40">
        <f t="shared" si="0"/>
        <v>128</v>
      </c>
    </row>
    <row r="18" spans="1:5" x14ac:dyDescent="0.2">
      <c r="A18" s="38">
        <v>15</v>
      </c>
      <c r="B18" s="39" t="s">
        <v>55</v>
      </c>
      <c r="C18" s="39">
        <v>24</v>
      </c>
      <c r="D18" s="39">
        <v>5</v>
      </c>
      <c r="E18" s="40">
        <f t="shared" si="0"/>
        <v>120</v>
      </c>
    </row>
    <row r="19" spans="1:5" x14ac:dyDescent="0.2">
      <c r="A19" s="38">
        <v>16</v>
      </c>
      <c r="B19" s="39" t="s">
        <v>56</v>
      </c>
      <c r="C19" s="39">
        <v>16</v>
      </c>
      <c r="D19" s="39">
        <v>4</v>
      </c>
      <c r="E19" s="40">
        <f t="shared" si="0"/>
        <v>64</v>
      </c>
    </row>
    <row r="20" spans="1:5" x14ac:dyDescent="0.2">
      <c r="A20" s="38">
        <v>17</v>
      </c>
      <c r="B20" s="39" t="s">
        <v>18</v>
      </c>
      <c r="C20" s="39">
        <v>24</v>
      </c>
      <c r="D20" s="39">
        <v>15</v>
      </c>
      <c r="E20" s="40">
        <f t="shared" si="0"/>
        <v>360</v>
      </c>
    </row>
    <row r="21" spans="1:5" x14ac:dyDescent="0.2">
      <c r="A21" s="38">
        <v>18</v>
      </c>
      <c r="B21" s="39" t="s">
        <v>19</v>
      </c>
      <c r="C21" s="39">
        <v>2</v>
      </c>
      <c r="D21" s="39">
        <v>32</v>
      </c>
      <c r="E21" s="40">
        <f t="shared" si="0"/>
        <v>64</v>
      </c>
    </row>
    <row r="22" spans="1:5" x14ac:dyDescent="0.2">
      <c r="A22" s="38">
        <v>19</v>
      </c>
      <c r="B22" s="39" t="s">
        <v>24</v>
      </c>
      <c r="C22" s="39">
        <v>10</v>
      </c>
      <c r="D22" s="39">
        <v>35</v>
      </c>
      <c r="E22" s="40">
        <f t="shared" si="0"/>
        <v>350</v>
      </c>
    </row>
    <row r="23" spans="1:5" x14ac:dyDescent="0.2">
      <c r="A23" s="38">
        <v>20</v>
      </c>
      <c r="B23" s="39" t="s">
        <v>57</v>
      </c>
      <c r="C23" s="39">
        <v>2</v>
      </c>
      <c r="D23" s="39">
        <v>40</v>
      </c>
      <c r="E23" s="40">
        <f t="shared" si="0"/>
        <v>80</v>
      </c>
    </row>
    <row r="24" spans="1:5" x14ac:dyDescent="0.2">
      <c r="A24" s="38">
        <v>21</v>
      </c>
      <c r="B24" s="39" t="s">
        <v>23</v>
      </c>
      <c r="C24" s="39">
        <v>16</v>
      </c>
      <c r="D24" s="39">
        <v>25</v>
      </c>
      <c r="E24" s="40">
        <f t="shared" si="0"/>
        <v>400</v>
      </c>
    </row>
    <row r="25" spans="1:5" x14ac:dyDescent="0.2">
      <c r="A25" s="38">
        <v>22</v>
      </c>
      <c r="B25" s="59" t="s">
        <v>25</v>
      </c>
      <c r="C25" s="59">
        <v>6</v>
      </c>
      <c r="D25" s="59">
        <v>15</v>
      </c>
      <c r="E25" s="40">
        <f t="shared" si="0"/>
        <v>90</v>
      </c>
    </row>
    <row r="26" spans="1:5" x14ac:dyDescent="0.2">
      <c r="A26" s="38">
        <v>23</v>
      </c>
      <c r="B26" s="39" t="s">
        <v>58</v>
      </c>
      <c r="C26" s="39">
        <v>400</v>
      </c>
      <c r="D26" s="39">
        <v>2.8</v>
      </c>
      <c r="E26" s="40">
        <f t="shared" si="0"/>
        <v>1120</v>
      </c>
    </row>
    <row r="27" spans="1:5" x14ac:dyDescent="0.2">
      <c r="A27" s="38">
        <v>24</v>
      </c>
      <c r="B27" s="39" t="s">
        <v>59</v>
      </c>
      <c r="C27" s="39">
        <v>100</v>
      </c>
      <c r="D27" s="39">
        <v>2</v>
      </c>
      <c r="E27" s="40">
        <f t="shared" si="0"/>
        <v>200</v>
      </c>
    </row>
    <row r="28" spans="1:5" x14ac:dyDescent="0.2">
      <c r="A28" s="38">
        <v>25</v>
      </c>
      <c r="B28" s="39" t="s">
        <v>60</v>
      </c>
      <c r="C28" s="39">
        <v>2</v>
      </c>
      <c r="D28" s="39">
        <v>1700</v>
      </c>
      <c r="E28" s="40">
        <f t="shared" si="0"/>
        <v>3400</v>
      </c>
    </row>
    <row r="29" spans="1:5" x14ac:dyDescent="0.2">
      <c r="A29" s="38">
        <v>26</v>
      </c>
      <c r="B29" s="39" t="s">
        <v>59</v>
      </c>
      <c r="C29" s="55">
        <v>200</v>
      </c>
      <c r="D29" s="39">
        <v>1</v>
      </c>
      <c r="E29" s="40">
        <f t="shared" si="0"/>
        <v>200</v>
      </c>
    </row>
    <row r="30" spans="1:5" x14ac:dyDescent="0.2">
      <c r="A30" s="38">
        <v>27</v>
      </c>
      <c r="B30" s="39" t="s">
        <v>61</v>
      </c>
      <c r="C30" s="39">
        <v>1</v>
      </c>
      <c r="D30" s="39">
        <v>2844</v>
      </c>
      <c r="E30" s="40">
        <f>C30*D30</f>
        <v>2844</v>
      </c>
    </row>
    <row r="31" spans="1:5" x14ac:dyDescent="0.2">
      <c r="A31" s="38"/>
      <c r="B31" s="60"/>
      <c r="C31" s="39"/>
      <c r="D31" s="39"/>
      <c r="E31" s="40"/>
    </row>
    <row r="32" spans="1:5" ht="15.75" x14ac:dyDescent="0.25">
      <c r="A32" s="32"/>
      <c r="B32" s="41" t="s">
        <v>9</v>
      </c>
      <c r="C32" s="41"/>
      <c r="D32" s="41"/>
      <c r="E32" s="42">
        <f>SUM(E4:E31)</f>
        <v>23656</v>
      </c>
    </row>
    <row r="33" spans="1:5" ht="20.25" x14ac:dyDescent="0.3">
      <c r="A33" s="43"/>
      <c r="B33" s="44"/>
      <c r="C33" s="45"/>
      <c r="D33" s="44"/>
      <c r="E33" s="46"/>
    </row>
    <row r="34" spans="1:5" x14ac:dyDescent="0.2">
      <c r="A34" s="62" t="s">
        <v>62</v>
      </c>
      <c r="B34" s="62"/>
      <c r="C34" s="62"/>
      <c r="D34" s="62"/>
      <c r="E34" s="43"/>
    </row>
    <row r="35" spans="1:5" ht="15.75" x14ac:dyDescent="0.25">
      <c r="A35" s="32" t="s">
        <v>0</v>
      </c>
      <c r="B35" s="32" t="s">
        <v>1</v>
      </c>
      <c r="C35" s="32" t="s">
        <v>2</v>
      </c>
      <c r="D35" s="33" t="s">
        <v>3</v>
      </c>
      <c r="E35" s="33" t="s">
        <v>4</v>
      </c>
    </row>
    <row r="36" spans="1:5" ht="15.75" x14ac:dyDescent="0.25">
      <c r="A36" s="34"/>
      <c r="B36" s="35"/>
      <c r="C36" s="35"/>
      <c r="D36" s="36"/>
      <c r="E36" s="37"/>
    </row>
    <row r="37" spans="1:5" x14ac:dyDescent="0.2">
      <c r="A37" s="149" t="s">
        <v>5</v>
      </c>
      <c r="B37" s="150"/>
      <c r="C37" s="150"/>
      <c r="D37" s="150"/>
      <c r="E37" s="151"/>
    </row>
    <row r="38" spans="1:5" x14ac:dyDescent="0.2">
      <c r="A38" s="38">
        <v>1</v>
      </c>
      <c r="B38" s="48" t="s">
        <v>63</v>
      </c>
      <c r="C38" s="39">
        <v>2</v>
      </c>
      <c r="D38" s="39">
        <v>600</v>
      </c>
      <c r="E38" s="40">
        <f t="shared" ref="E38:E44" si="1">C38*D38</f>
        <v>1200</v>
      </c>
    </row>
    <row r="39" spans="1:5" x14ac:dyDescent="0.2">
      <c r="A39" s="38">
        <v>2</v>
      </c>
      <c r="B39" s="48" t="s">
        <v>64</v>
      </c>
      <c r="C39" s="39">
        <v>1</v>
      </c>
      <c r="D39" s="39">
        <v>500</v>
      </c>
      <c r="E39" s="40">
        <f t="shared" si="1"/>
        <v>500</v>
      </c>
    </row>
    <row r="40" spans="1:5" x14ac:dyDescent="0.2">
      <c r="A40" s="38">
        <v>3</v>
      </c>
      <c r="B40" s="48" t="s">
        <v>65</v>
      </c>
      <c r="C40" s="39">
        <v>2</v>
      </c>
      <c r="D40" s="39">
        <v>700</v>
      </c>
      <c r="E40" s="40">
        <f t="shared" si="1"/>
        <v>1400</v>
      </c>
    </row>
    <row r="41" spans="1:5" x14ac:dyDescent="0.2">
      <c r="A41" s="38">
        <v>4</v>
      </c>
      <c r="B41" s="48" t="s">
        <v>28</v>
      </c>
      <c r="C41" s="39">
        <v>1</v>
      </c>
      <c r="D41" s="39">
        <v>1000</v>
      </c>
      <c r="E41" s="40">
        <f t="shared" si="1"/>
        <v>1000</v>
      </c>
    </row>
    <row r="42" spans="1:5" x14ac:dyDescent="0.2">
      <c r="A42" s="63">
        <v>5</v>
      </c>
      <c r="B42" s="48" t="s">
        <v>41</v>
      </c>
      <c r="C42" s="39">
        <v>2</v>
      </c>
      <c r="D42" s="39">
        <v>250</v>
      </c>
      <c r="E42" s="40">
        <f t="shared" si="1"/>
        <v>500</v>
      </c>
    </row>
    <row r="43" spans="1:5" x14ac:dyDescent="0.2">
      <c r="A43" s="63">
        <v>6</v>
      </c>
      <c r="B43" s="48" t="s">
        <v>66</v>
      </c>
      <c r="C43" s="39">
        <v>2</v>
      </c>
      <c r="D43" s="39">
        <v>300</v>
      </c>
      <c r="E43" s="40">
        <f t="shared" si="1"/>
        <v>600</v>
      </c>
    </row>
    <row r="44" spans="1:5" x14ac:dyDescent="0.2">
      <c r="A44" s="63">
        <v>7</v>
      </c>
      <c r="B44" s="48" t="s">
        <v>67</v>
      </c>
      <c r="C44" s="39">
        <v>1</v>
      </c>
      <c r="D44" s="39">
        <v>6000</v>
      </c>
      <c r="E44" s="40">
        <f t="shared" si="1"/>
        <v>6000</v>
      </c>
    </row>
    <row r="45" spans="1:5" ht="15.75" x14ac:dyDescent="0.25">
      <c r="A45" s="32"/>
      <c r="B45" s="41" t="s">
        <v>9</v>
      </c>
      <c r="C45" s="41"/>
      <c r="D45" s="41"/>
      <c r="E45" s="52">
        <f>SUM(E35:E44)</f>
        <v>11200</v>
      </c>
    </row>
    <row r="46" spans="1:5" x14ac:dyDescent="0.2">
      <c r="A46" s="43"/>
      <c r="B46" s="43"/>
      <c r="C46" s="43"/>
      <c r="D46" s="43"/>
      <c r="E46" s="43"/>
    </row>
    <row r="47" spans="1:5" x14ac:dyDescent="0.2">
      <c r="A47" s="43"/>
      <c r="B47" s="43"/>
      <c r="C47" s="43"/>
      <c r="D47" s="43"/>
      <c r="E47" s="43"/>
    </row>
    <row r="48" spans="1:5" x14ac:dyDescent="0.2">
      <c r="A48" s="149" t="s">
        <v>10</v>
      </c>
      <c r="B48" s="150"/>
      <c r="C48" s="150"/>
      <c r="D48" s="150"/>
      <c r="E48" s="151"/>
    </row>
    <row r="49" spans="1:5" x14ac:dyDescent="0.2">
      <c r="A49" s="38">
        <v>1</v>
      </c>
      <c r="B49" s="39" t="s">
        <v>68</v>
      </c>
      <c r="C49" s="39"/>
      <c r="D49" s="39"/>
      <c r="E49" s="40">
        <v>1</v>
      </c>
    </row>
    <row r="50" spans="1:5" x14ac:dyDescent="0.2">
      <c r="A50" s="38">
        <v>2</v>
      </c>
      <c r="B50" s="39" t="s">
        <v>69</v>
      </c>
      <c r="C50" s="47"/>
      <c r="D50" s="47"/>
      <c r="E50" s="40">
        <v>1200</v>
      </c>
    </row>
    <row r="51" spans="1:5" x14ac:dyDescent="0.2">
      <c r="A51" s="38">
        <v>3</v>
      </c>
      <c r="B51" s="39" t="s">
        <v>70</v>
      </c>
      <c r="C51" s="47"/>
      <c r="D51" s="47"/>
      <c r="E51" s="40">
        <v>4800</v>
      </c>
    </row>
    <row r="52" spans="1:5" x14ac:dyDescent="0.2">
      <c r="A52" s="38">
        <v>4</v>
      </c>
      <c r="B52" s="39" t="s">
        <v>31</v>
      </c>
      <c r="C52" s="39">
        <v>40</v>
      </c>
      <c r="D52" s="39">
        <v>100</v>
      </c>
      <c r="E52" s="40">
        <f>C52*D52</f>
        <v>4000</v>
      </c>
    </row>
    <row r="53" spans="1:5" x14ac:dyDescent="0.2">
      <c r="A53" s="38">
        <v>5</v>
      </c>
      <c r="B53" s="39" t="s">
        <v>71</v>
      </c>
      <c r="C53" s="39">
        <v>1</v>
      </c>
      <c r="D53" s="39">
        <v>1200</v>
      </c>
      <c r="E53" s="40">
        <f>C53*D53</f>
        <v>1200</v>
      </c>
    </row>
    <row r="54" spans="1:5" x14ac:dyDescent="0.2">
      <c r="A54" s="38">
        <v>6</v>
      </c>
      <c r="B54" s="39" t="s">
        <v>37</v>
      </c>
      <c r="C54" s="39"/>
      <c r="D54" s="39"/>
      <c r="E54" s="40">
        <v>3000</v>
      </c>
    </row>
    <row r="55" spans="1:5" ht="15.75" x14ac:dyDescent="0.25">
      <c r="A55" s="32"/>
      <c r="B55" s="41" t="s">
        <v>9</v>
      </c>
      <c r="C55" s="41"/>
      <c r="D55" s="41"/>
      <c r="E55" s="52">
        <f>SUM(E49:E54)</f>
        <v>14201</v>
      </c>
    </row>
    <row r="56" spans="1:5" x14ac:dyDescent="0.2">
      <c r="A56" s="43"/>
      <c r="B56" s="43"/>
      <c r="C56" s="43"/>
      <c r="D56" s="43"/>
      <c r="E56" s="43"/>
    </row>
    <row r="57" spans="1:5" x14ac:dyDescent="0.2">
      <c r="A57" s="149" t="s">
        <v>12</v>
      </c>
      <c r="B57" s="150"/>
      <c r="C57" s="150"/>
      <c r="D57" s="150"/>
      <c r="E57" s="151"/>
    </row>
    <row r="58" spans="1:5" x14ac:dyDescent="0.2">
      <c r="A58" s="38">
        <v>1</v>
      </c>
      <c r="B58" s="39" t="s">
        <v>72</v>
      </c>
      <c r="C58" s="39">
        <v>30</v>
      </c>
      <c r="D58" s="39">
        <v>34</v>
      </c>
      <c r="E58" s="40">
        <f>C58*D58</f>
        <v>1020</v>
      </c>
    </row>
    <row r="59" spans="1:5" ht="15.75" x14ac:dyDescent="0.25">
      <c r="A59" s="32"/>
      <c r="B59" s="41" t="s">
        <v>9</v>
      </c>
      <c r="C59" s="41"/>
      <c r="D59" s="41"/>
      <c r="E59" s="52">
        <f>SUM(E58:E58)</f>
        <v>1020</v>
      </c>
    </row>
    <row r="60" spans="1:5" x14ac:dyDescent="0.2">
      <c r="A60" s="43"/>
      <c r="B60" s="43"/>
      <c r="C60" s="43"/>
      <c r="D60" s="43"/>
      <c r="E60" s="43"/>
    </row>
    <row r="61" spans="1:5" x14ac:dyDescent="0.2">
      <c r="A61" s="149" t="s">
        <v>14</v>
      </c>
      <c r="B61" s="150"/>
      <c r="C61" s="150"/>
      <c r="D61" s="150"/>
      <c r="E61" s="151"/>
    </row>
    <row r="62" spans="1:5" x14ac:dyDescent="0.2">
      <c r="A62" s="38">
        <v>1</v>
      </c>
      <c r="B62" s="39" t="s">
        <v>73</v>
      </c>
      <c r="C62" s="39"/>
      <c r="D62" s="39"/>
      <c r="E62" s="40">
        <v>50</v>
      </c>
    </row>
    <row r="63" spans="1:5" x14ac:dyDescent="0.2">
      <c r="A63" s="38">
        <v>2</v>
      </c>
      <c r="B63" s="39" t="s">
        <v>74</v>
      </c>
      <c r="C63" s="39">
        <v>5</v>
      </c>
      <c r="D63" s="39">
        <v>1600</v>
      </c>
      <c r="E63" s="40">
        <f>C63*D63</f>
        <v>8000</v>
      </c>
    </row>
    <row r="64" spans="1:5" ht="15.75" x14ac:dyDescent="0.25">
      <c r="A64" s="32"/>
      <c r="B64" s="41" t="s">
        <v>9</v>
      </c>
      <c r="C64" s="41"/>
      <c r="D64" s="41"/>
      <c r="E64" s="52">
        <f>SUM(E62:E63)</f>
        <v>8050</v>
      </c>
    </row>
    <row r="65" spans="1:5" ht="18.75" x14ac:dyDescent="0.3">
      <c r="A65" s="148" t="s">
        <v>47</v>
      </c>
      <c r="B65" s="148"/>
      <c r="C65" s="148"/>
      <c r="D65" s="148"/>
      <c r="E65" s="145">
        <f>E32+E45+E55+E64+E59</f>
        <v>58127</v>
      </c>
    </row>
  </sheetData>
  <mergeCells count="7">
    <mergeCell ref="A1:E2"/>
    <mergeCell ref="A65:D65"/>
    <mergeCell ref="A3:E3"/>
    <mergeCell ref="A37:E37"/>
    <mergeCell ref="A48:E48"/>
    <mergeCell ref="A57:E57"/>
    <mergeCell ref="A61:E61"/>
  </mergeCells>
  <pageMargins left="0.7" right="0.7" top="0.75" bottom="0.7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view="pageBreakPreview" zoomScale="60" workbookViewId="0">
      <selection activeCell="E61" sqref="E61"/>
    </sheetView>
  </sheetViews>
  <sheetFormatPr defaultRowHeight="12.75" x14ac:dyDescent="0.2"/>
  <cols>
    <col min="1" max="1" width="17.85546875" customWidth="1"/>
    <col min="2" max="2" width="20.42578125" customWidth="1"/>
    <col min="3" max="3" width="23.28515625" customWidth="1"/>
    <col min="4" max="4" width="16.5703125" customWidth="1"/>
    <col min="5" max="5" width="24.5703125" customWidth="1"/>
  </cols>
  <sheetData>
    <row r="1" spans="1:5" ht="18" x14ac:dyDescent="0.25">
      <c r="C1" s="144" t="s">
        <v>343</v>
      </c>
    </row>
    <row r="2" spans="1:5" ht="15.75" x14ac:dyDescent="0.25">
      <c r="A2" s="32" t="s">
        <v>0</v>
      </c>
      <c r="B2" s="32" t="s">
        <v>1</v>
      </c>
      <c r="C2" s="32" t="s">
        <v>2</v>
      </c>
      <c r="D2" s="33" t="s">
        <v>3</v>
      </c>
      <c r="E2" s="33" t="s">
        <v>4</v>
      </c>
    </row>
    <row r="3" spans="1:5" ht="15.75" x14ac:dyDescent="0.25">
      <c r="A3" s="34"/>
      <c r="B3" s="35"/>
      <c r="C3" s="35"/>
      <c r="D3" s="36"/>
      <c r="E3" s="37"/>
    </row>
    <row r="4" spans="1:5" x14ac:dyDescent="0.2">
      <c r="A4" s="152" t="s">
        <v>5</v>
      </c>
      <c r="B4" s="153"/>
      <c r="C4" s="153"/>
      <c r="D4" s="153"/>
      <c r="E4" s="154"/>
    </row>
    <row r="5" spans="1:5" x14ac:dyDescent="0.2">
      <c r="A5" s="38">
        <v>1</v>
      </c>
      <c r="B5" s="48" t="s">
        <v>30</v>
      </c>
      <c r="C5" s="48">
        <v>50</v>
      </c>
      <c r="D5" s="51">
        <v>5</v>
      </c>
      <c r="E5" s="40">
        <f>C5*D5</f>
        <v>250</v>
      </c>
    </row>
    <row r="6" spans="1:5" x14ac:dyDescent="0.2">
      <c r="A6" s="38">
        <v>2</v>
      </c>
      <c r="B6" s="48" t="s">
        <v>25</v>
      </c>
      <c r="C6" s="48">
        <v>2</v>
      </c>
      <c r="D6" s="51">
        <v>10</v>
      </c>
      <c r="E6" s="40">
        <f t="shared" ref="E6:E35" si="0">C6*D6</f>
        <v>20</v>
      </c>
    </row>
    <row r="7" spans="1:5" x14ac:dyDescent="0.2">
      <c r="A7" s="38">
        <v>3</v>
      </c>
      <c r="B7" s="48" t="s">
        <v>75</v>
      </c>
      <c r="C7" s="48">
        <v>2</v>
      </c>
      <c r="D7" s="51">
        <v>20</v>
      </c>
      <c r="E7" s="40">
        <f t="shared" si="0"/>
        <v>40</v>
      </c>
    </row>
    <row r="8" spans="1:5" x14ac:dyDescent="0.2">
      <c r="A8" s="38">
        <v>4</v>
      </c>
      <c r="B8" s="48" t="s">
        <v>76</v>
      </c>
      <c r="C8" s="48">
        <v>3</v>
      </c>
      <c r="D8" s="51">
        <v>21</v>
      </c>
      <c r="E8" s="40">
        <f t="shared" si="0"/>
        <v>63</v>
      </c>
    </row>
    <row r="9" spans="1:5" x14ac:dyDescent="0.2">
      <c r="A9" s="38">
        <v>5</v>
      </c>
      <c r="B9" s="67" t="s">
        <v>16</v>
      </c>
      <c r="C9" s="67">
        <v>3500</v>
      </c>
      <c r="D9" s="68">
        <v>0.5</v>
      </c>
      <c r="E9" s="69">
        <f t="shared" si="0"/>
        <v>1750</v>
      </c>
    </row>
    <row r="10" spans="1:5" x14ac:dyDescent="0.2">
      <c r="A10" s="38">
        <v>6</v>
      </c>
      <c r="B10" s="48" t="s">
        <v>77</v>
      </c>
      <c r="C10" s="70">
        <v>10</v>
      </c>
      <c r="D10" s="19">
        <v>10</v>
      </c>
      <c r="E10" s="40">
        <f t="shared" si="0"/>
        <v>100</v>
      </c>
    </row>
    <row r="11" spans="1:5" x14ac:dyDescent="0.2">
      <c r="A11" s="38">
        <v>7</v>
      </c>
      <c r="B11" s="48" t="s">
        <v>15</v>
      </c>
      <c r="C11" s="48">
        <v>15</v>
      </c>
      <c r="D11" s="51">
        <v>7</v>
      </c>
      <c r="E11" s="40">
        <f t="shared" si="0"/>
        <v>105</v>
      </c>
    </row>
    <row r="12" spans="1:5" x14ac:dyDescent="0.2">
      <c r="A12" s="38">
        <v>8</v>
      </c>
      <c r="B12" s="48" t="s">
        <v>78</v>
      </c>
      <c r="C12" s="48">
        <v>4</v>
      </c>
      <c r="D12" s="51">
        <v>25</v>
      </c>
      <c r="E12" s="40">
        <f t="shared" si="0"/>
        <v>100</v>
      </c>
    </row>
    <row r="13" spans="1:5" x14ac:dyDescent="0.2">
      <c r="A13" s="38">
        <v>9</v>
      </c>
      <c r="B13" s="48" t="s">
        <v>79</v>
      </c>
      <c r="C13" s="48">
        <v>100</v>
      </c>
      <c r="D13" s="51">
        <v>90</v>
      </c>
      <c r="E13" s="40">
        <f t="shared" si="0"/>
        <v>9000</v>
      </c>
    </row>
    <row r="14" spans="1:5" x14ac:dyDescent="0.2">
      <c r="A14" s="38">
        <v>10</v>
      </c>
      <c r="B14" s="48" t="s">
        <v>80</v>
      </c>
      <c r="C14" s="48">
        <v>40</v>
      </c>
      <c r="D14" s="51">
        <v>45</v>
      </c>
      <c r="E14" s="40">
        <f t="shared" si="0"/>
        <v>1800</v>
      </c>
    </row>
    <row r="15" spans="1:5" x14ac:dyDescent="0.2">
      <c r="A15" s="38">
        <v>11</v>
      </c>
      <c r="B15" s="48" t="s">
        <v>81</v>
      </c>
      <c r="C15" s="48">
        <v>10</v>
      </c>
      <c r="D15" s="51">
        <v>10</v>
      </c>
      <c r="E15" s="40">
        <f t="shared" si="0"/>
        <v>100</v>
      </c>
    </row>
    <row r="16" spans="1:5" x14ac:dyDescent="0.2">
      <c r="A16" s="38">
        <v>12</v>
      </c>
      <c r="B16" s="48" t="s">
        <v>82</v>
      </c>
      <c r="C16" s="48">
        <v>10</v>
      </c>
      <c r="D16" s="51">
        <v>20</v>
      </c>
      <c r="E16" s="40">
        <f t="shared" si="0"/>
        <v>200</v>
      </c>
    </row>
    <row r="17" spans="1:5" x14ac:dyDescent="0.2">
      <c r="A17" s="38">
        <v>13</v>
      </c>
      <c r="B17" s="48" t="s">
        <v>83</v>
      </c>
      <c r="C17" s="48">
        <v>10</v>
      </c>
      <c r="D17" s="51">
        <v>2.7</v>
      </c>
      <c r="E17" s="40">
        <f t="shared" si="0"/>
        <v>27</v>
      </c>
    </row>
    <row r="18" spans="1:5" x14ac:dyDescent="0.2">
      <c r="A18" s="38">
        <v>14</v>
      </c>
      <c r="B18" s="48" t="s">
        <v>84</v>
      </c>
      <c r="C18" s="48">
        <v>2</v>
      </c>
      <c r="D18" s="51">
        <v>5</v>
      </c>
      <c r="E18" s="40">
        <f t="shared" si="0"/>
        <v>10</v>
      </c>
    </row>
    <row r="19" spans="1:5" x14ac:dyDescent="0.2">
      <c r="A19" s="38">
        <v>15</v>
      </c>
      <c r="B19" s="48" t="s">
        <v>85</v>
      </c>
      <c r="C19" s="48">
        <v>10</v>
      </c>
      <c r="D19" s="51">
        <v>4</v>
      </c>
      <c r="E19" s="40">
        <f t="shared" si="0"/>
        <v>40</v>
      </c>
    </row>
    <row r="20" spans="1:5" x14ac:dyDescent="0.2">
      <c r="A20" s="38">
        <v>16</v>
      </c>
      <c r="B20" s="48" t="s">
        <v>86</v>
      </c>
      <c r="C20" s="48">
        <v>5</v>
      </c>
      <c r="D20" s="51">
        <v>7</v>
      </c>
      <c r="E20" s="40">
        <f t="shared" si="0"/>
        <v>35</v>
      </c>
    </row>
    <row r="21" spans="1:5" x14ac:dyDescent="0.2">
      <c r="A21" s="38">
        <v>17</v>
      </c>
      <c r="B21" s="48" t="s">
        <v>87</v>
      </c>
      <c r="C21" s="48">
        <v>3</v>
      </c>
      <c r="D21" s="51">
        <v>25</v>
      </c>
      <c r="E21" s="40">
        <f t="shared" si="0"/>
        <v>75</v>
      </c>
    </row>
    <row r="22" spans="1:5" x14ac:dyDescent="0.2">
      <c r="A22" s="38">
        <v>18</v>
      </c>
      <c r="B22" s="48" t="s">
        <v>88</v>
      </c>
      <c r="C22" s="48">
        <v>2</v>
      </c>
      <c r="D22" s="51">
        <v>900</v>
      </c>
      <c r="E22" s="40">
        <f t="shared" si="0"/>
        <v>1800</v>
      </c>
    </row>
    <row r="23" spans="1:5" x14ac:dyDescent="0.2">
      <c r="A23" s="38">
        <v>19</v>
      </c>
      <c r="B23" s="48" t="s">
        <v>89</v>
      </c>
      <c r="C23" s="48">
        <v>1000</v>
      </c>
      <c r="D23" s="51">
        <v>2.5</v>
      </c>
      <c r="E23" s="40">
        <f t="shared" si="0"/>
        <v>2500</v>
      </c>
    </row>
    <row r="24" spans="1:5" x14ac:dyDescent="0.2">
      <c r="A24" s="38">
        <v>20</v>
      </c>
      <c r="B24" s="48" t="s">
        <v>90</v>
      </c>
      <c r="C24" s="48">
        <v>7</v>
      </c>
      <c r="D24" s="51">
        <v>20</v>
      </c>
      <c r="E24" s="40">
        <f t="shared" si="0"/>
        <v>140</v>
      </c>
    </row>
    <row r="25" spans="1:5" x14ac:dyDescent="0.2">
      <c r="A25" s="38">
        <v>21</v>
      </c>
      <c r="B25" s="48" t="s">
        <v>91</v>
      </c>
      <c r="C25" s="48">
        <v>5</v>
      </c>
      <c r="D25" s="51">
        <v>130</v>
      </c>
      <c r="E25" s="40">
        <f t="shared" si="0"/>
        <v>650</v>
      </c>
    </row>
    <row r="26" spans="1:5" x14ac:dyDescent="0.2">
      <c r="A26" s="38">
        <v>22</v>
      </c>
      <c r="B26" s="48" t="s">
        <v>92</v>
      </c>
      <c r="C26" s="48">
        <v>1</v>
      </c>
      <c r="D26" s="51">
        <v>25</v>
      </c>
      <c r="E26" s="40">
        <f t="shared" si="0"/>
        <v>25</v>
      </c>
    </row>
    <row r="27" spans="1:5" x14ac:dyDescent="0.2">
      <c r="A27" s="38">
        <v>23</v>
      </c>
      <c r="B27" s="48" t="s">
        <v>93</v>
      </c>
      <c r="C27" s="48">
        <v>4</v>
      </c>
      <c r="D27" s="51">
        <v>25</v>
      </c>
      <c r="E27" s="40">
        <f t="shared" si="0"/>
        <v>100</v>
      </c>
    </row>
    <row r="28" spans="1:5" x14ac:dyDescent="0.2">
      <c r="A28" s="38">
        <v>24</v>
      </c>
      <c r="B28" s="48" t="s">
        <v>56</v>
      </c>
      <c r="C28" s="48">
        <v>3</v>
      </c>
      <c r="D28" s="51">
        <v>5</v>
      </c>
      <c r="E28" s="40">
        <f t="shared" si="0"/>
        <v>15</v>
      </c>
    </row>
    <row r="29" spans="1:5" x14ac:dyDescent="0.2">
      <c r="A29" s="38">
        <v>25</v>
      </c>
      <c r="B29" s="48" t="s">
        <v>8</v>
      </c>
      <c r="C29" s="48">
        <v>3</v>
      </c>
      <c r="D29" s="51">
        <v>20</v>
      </c>
      <c r="E29" s="40">
        <f t="shared" si="0"/>
        <v>60</v>
      </c>
    </row>
    <row r="30" spans="1:5" x14ac:dyDescent="0.2">
      <c r="A30" s="38">
        <v>26</v>
      </c>
      <c r="B30" s="48" t="s">
        <v>94</v>
      </c>
      <c r="C30" s="48">
        <v>7000</v>
      </c>
      <c r="D30" s="51">
        <v>1</v>
      </c>
      <c r="E30" s="40">
        <f t="shared" si="0"/>
        <v>7000</v>
      </c>
    </row>
    <row r="31" spans="1:5" x14ac:dyDescent="0.2">
      <c r="A31" s="38">
        <v>27</v>
      </c>
      <c r="B31" s="67" t="s">
        <v>95</v>
      </c>
      <c r="C31" s="67">
        <v>1</v>
      </c>
      <c r="D31" s="68">
        <v>500</v>
      </c>
      <c r="E31" s="69">
        <f t="shared" si="0"/>
        <v>500</v>
      </c>
    </row>
    <row r="32" spans="1:5" x14ac:dyDescent="0.2">
      <c r="A32" s="38" t="s">
        <v>96</v>
      </c>
      <c r="B32" s="48" t="s">
        <v>97</v>
      </c>
      <c r="C32" s="48">
        <v>3000</v>
      </c>
      <c r="D32" s="51">
        <v>26</v>
      </c>
      <c r="E32" s="40">
        <f t="shared" si="0"/>
        <v>78000</v>
      </c>
    </row>
    <row r="33" spans="1:5" x14ac:dyDescent="0.2">
      <c r="A33" s="38">
        <v>29</v>
      </c>
      <c r="B33" s="67" t="s">
        <v>98</v>
      </c>
      <c r="C33" s="67">
        <v>1</v>
      </c>
      <c r="D33" s="68">
        <v>800</v>
      </c>
      <c r="E33" s="69">
        <f t="shared" si="0"/>
        <v>800</v>
      </c>
    </row>
    <row r="34" spans="1:5" x14ac:dyDescent="0.2">
      <c r="A34" s="38">
        <v>30</v>
      </c>
      <c r="B34" s="67" t="s">
        <v>99</v>
      </c>
      <c r="C34" s="67">
        <v>2</v>
      </c>
      <c r="D34" s="68">
        <v>200</v>
      </c>
      <c r="E34" s="69">
        <f t="shared" si="0"/>
        <v>400</v>
      </c>
    </row>
    <row r="35" spans="1:5" x14ac:dyDescent="0.2">
      <c r="A35" s="38">
        <v>31</v>
      </c>
      <c r="B35" s="48" t="s">
        <v>94</v>
      </c>
      <c r="C35" s="48">
        <v>3000</v>
      </c>
      <c r="D35" s="51">
        <v>0.5</v>
      </c>
      <c r="E35" s="40">
        <f t="shared" si="0"/>
        <v>1500</v>
      </c>
    </row>
    <row r="36" spans="1:5" ht="15.75" x14ac:dyDescent="0.25">
      <c r="A36" s="32">
        <v>31</v>
      </c>
      <c r="B36" s="71" t="s">
        <v>9</v>
      </c>
      <c r="C36" s="71"/>
      <c r="D36" s="71"/>
      <c r="E36" s="61">
        <f>SUM(E5:E35)</f>
        <v>107205</v>
      </c>
    </row>
    <row r="39" spans="1:5" x14ac:dyDescent="0.2">
      <c r="A39" s="152" t="s">
        <v>10</v>
      </c>
      <c r="B39" s="153"/>
      <c r="C39" s="153"/>
      <c r="D39" s="153"/>
      <c r="E39" s="154"/>
    </row>
    <row r="40" spans="1:5" ht="51.75" customHeight="1" x14ac:dyDescent="0.2">
      <c r="A40" s="72">
        <v>1</v>
      </c>
      <c r="B40" s="73" t="s">
        <v>100</v>
      </c>
      <c r="C40" s="74">
        <v>10</v>
      </c>
      <c r="D40" s="75">
        <v>850</v>
      </c>
      <c r="E40" s="40">
        <f>C40*D40</f>
        <v>8500</v>
      </c>
    </row>
    <row r="41" spans="1:5" x14ac:dyDescent="0.2">
      <c r="A41" s="72">
        <v>2</v>
      </c>
      <c r="B41" s="48" t="s">
        <v>101</v>
      </c>
      <c r="C41" s="48">
        <v>12</v>
      </c>
      <c r="D41" s="51">
        <v>550</v>
      </c>
      <c r="E41" s="40">
        <f t="shared" ref="E41:E48" si="1">C41*D41</f>
        <v>6600</v>
      </c>
    </row>
    <row r="42" spans="1:5" ht="25.5" x14ac:dyDescent="0.2">
      <c r="A42" s="72">
        <v>3</v>
      </c>
      <c r="B42" s="76" t="s">
        <v>102</v>
      </c>
      <c r="C42" s="77">
        <v>12</v>
      </c>
      <c r="D42" s="78">
        <v>450</v>
      </c>
      <c r="E42" s="69">
        <f t="shared" si="1"/>
        <v>5400</v>
      </c>
    </row>
    <row r="43" spans="1:5" x14ac:dyDescent="0.2">
      <c r="A43" s="72">
        <v>4</v>
      </c>
      <c r="B43" s="79" t="s">
        <v>103</v>
      </c>
      <c r="C43" s="74">
        <v>1</v>
      </c>
      <c r="D43" s="75">
        <v>3000</v>
      </c>
      <c r="E43" s="40">
        <f t="shared" si="1"/>
        <v>3000</v>
      </c>
    </row>
    <row r="44" spans="1:5" x14ac:dyDescent="0.2">
      <c r="A44" s="72">
        <v>5</v>
      </c>
      <c r="B44" s="79" t="s">
        <v>104</v>
      </c>
      <c r="C44" s="74">
        <v>25</v>
      </c>
      <c r="D44" s="75">
        <v>100</v>
      </c>
      <c r="E44" s="40">
        <f t="shared" si="1"/>
        <v>2500</v>
      </c>
    </row>
    <row r="45" spans="1:5" x14ac:dyDescent="0.2">
      <c r="A45" s="72" t="s">
        <v>105</v>
      </c>
      <c r="B45" s="79" t="s">
        <v>106</v>
      </c>
      <c r="C45" s="74">
        <v>2</v>
      </c>
      <c r="D45" s="75">
        <v>2000</v>
      </c>
      <c r="E45" s="40">
        <f t="shared" si="1"/>
        <v>4000</v>
      </c>
    </row>
    <row r="46" spans="1:5" ht="26.25" customHeight="1" x14ac:dyDescent="0.2">
      <c r="A46" s="72">
        <v>7</v>
      </c>
      <c r="B46" s="80" t="s">
        <v>107</v>
      </c>
      <c r="C46" s="74">
        <v>12</v>
      </c>
      <c r="D46" s="75">
        <v>45</v>
      </c>
      <c r="E46" s="40">
        <f t="shared" si="1"/>
        <v>540</v>
      </c>
    </row>
    <row r="47" spans="1:5" ht="31.5" customHeight="1" x14ac:dyDescent="0.2">
      <c r="A47" s="72">
        <v>8</v>
      </c>
      <c r="B47" s="80" t="s">
        <v>108</v>
      </c>
      <c r="C47" s="74">
        <v>12</v>
      </c>
      <c r="D47" s="75">
        <v>50</v>
      </c>
      <c r="E47" s="40">
        <f t="shared" si="1"/>
        <v>600</v>
      </c>
    </row>
    <row r="48" spans="1:5" ht="18.75" customHeight="1" x14ac:dyDescent="0.2">
      <c r="A48" s="72">
        <v>9</v>
      </c>
      <c r="B48" s="73" t="s">
        <v>109</v>
      </c>
      <c r="C48" s="39">
        <v>2</v>
      </c>
      <c r="D48" s="39">
        <v>1250</v>
      </c>
      <c r="E48" s="40">
        <f t="shared" si="1"/>
        <v>2500</v>
      </c>
    </row>
    <row r="49" spans="1:5" ht="15.75" x14ac:dyDescent="0.25">
      <c r="A49" s="32"/>
      <c r="B49" s="41" t="s">
        <v>9</v>
      </c>
      <c r="C49" s="41"/>
      <c r="D49" s="41"/>
      <c r="E49" s="61">
        <f>SUM(E40:E48)</f>
        <v>33640</v>
      </c>
    </row>
    <row r="50" spans="1:5" x14ac:dyDescent="0.2">
      <c r="A50" s="43"/>
      <c r="B50" s="43"/>
      <c r="C50" s="43"/>
      <c r="D50" s="43"/>
      <c r="E50" s="43"/>
    </row>
    <row r="51" spans="1:5" x14ac:dyDescent="0.2">
      <c r="A51" s="152" t="s">
        <v>12</v>
      </c>
      <c r="B51" s="153"/>
      <c r="C51" s="153"/>
      <c r="D51" s="153"/>
      <c r="E51" s="154"/>
    </row>
    <row r="52" spans="1:5" ht="36.75" customHeight="1" x14ac:dyDescent="0.2">
      <c r="A52" s="72">
        <v>1</v>
      </c>
      <c r="B52" s="73" t="s">
        <v>110</v>
      </c>
      <c r="C52" s="39">
        <v>60</v>
      </c>
      <c r="D52" s="39">
        <v>30</v>
      </c>
      <c r="E52" s="40">
        <f>C52*D52</f>
        <v>1800</v>
      </c>
    </row>
    <row r="53" spans="1:5" x14ac:dyDescent="0.2">
      <c r="A53" s="72">
        <v>2</v>
      </c>
      <c r="B53" s="47" t="s">
        <v>111</v>
      </c>
      <c r="C53" s="47">
        <v>24</v>
      </c>
      <c r="D53" s="47">
        <v>30</v>
      </c>
      <c r="E53" s="40">
        <f>C53*D53</f>
        <v>720</v>
      </c>
    </row>
    <row r="54" spans="1:5" ht="15.75" x14ac:dyDescent="0.25">
      <c r="A54" s="32"/>
      <c r="B54" s="41" t="s">
        <v>9</v>
      </c>
      <c r="C54" s="41"/>
      <c r="D54" s="41"/>
      <c r="E54" s="61">
        <f>SUM(E52:E53)</f>
        <v>2520</v>
      </c>
    </row>
    <row r="55" spans="1:5" ht="15.75" x14ac:dyDescent="0.25">
      <c r="A55" s="58"/>
      <c r="B55" s="64"/>
      <c r="C55" s="64"/>
      <c r="D55" s="64"/>
      <c r="E55" s="65"/>
    </row>
    <row r="56" spans="1:5" x14ac:dyDescent="0.2">
      <c r="A56" s="152" t="s">
        <v>14</v>
      </c>
      <c r="B56" s="153"/>
      <c r="C56" s="153"/>
      <c r="D56" s="153"/>
      <c r="E56" s="154"/>
    </row>
    <row r="57" spans="1:5" x14ac:dyDescent="0.2">
      <c r="A57" s="38">
        <v>1</v>
      </c>
      <c r="B57" s="81" t="s">
        <v>74</v>
      </c>
      <c r="C57" s="82">
        <v>100</v>
      </c>
      <c r="D57" s="82">
        <v>3000</v>
      </c>
      <c r="E57" s="69">
        <f>C57*D57</f>
        <v>300000</v>
      </c>
    </row>
    <row r="58" spans="1:5" x14ac:dyDescent="0.2">
      <c r="A58" s="38">
        <v>2</v>
      </c>
      <c r="B58" s="39" t="s">
        <v>112</v>
      </c>
      <c r="C58" s="47">
        <v>10</v>
      </c>
      <c r="D58" s="47">
        <v>2</v>
      </c>
      <c r="E58" s="40">
        <f>C58*D58</f>
        <v>20</v>
      </c>
    </row>
    <row r="59" spans="1:5" ht="15.75" x14ac:dyDescent="0.25">
      <c r="A59" s="32"/>
      <c r="B59" s="41" t="s">
        <v>9</v>
      </c>
      <c r="C59" s="41"/>
      <c r="D59" s="41"/>
      <c r="E59" s="61">
        <f>SUM(E57:E58)</f>
        <v>300020</v>
      </c>
    </row>
    <row r="60" spans="1:5" x14ac:dyDescent="0.2">
      <c r="A60" s="43" t="s">
        <v>113</v>
      </c>
      <c r="B60" s="43"/>
      <c r="C60" s="43"/>
      <c r="D60" s="43"/>
      <c r="E60" s="43"/>
    </row>
    <row r="61" spans="1:5" ht="18.75" x14ac:dyDescent="0.3">
      <c r="A61" s="148" t="s">
        <v>46</v>
      </c>
      <c r="B61" s="148"/>
      <c r="C61" s="148"/>
      <c r="D61" s="148"/>
      <c r="E61" s="145">
        <f>E36+E49+E54+E59</f>
        <v>443385</v>
      </c>
    </row>
  </sheetData>
  <mergeCells count="5">
    <mergeCell ref="A4:E4"/>
    <mergeCell ref="A39:E39"/>
    <mergeCell ref="A51:E51"/>
    <mergeCell ref="A56:E56"/>
    <mergeCell ref="A61:D61"/>
  </mergeCells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59"/>
  <sheetViews>
    <sheetView view="pageBreakPreview" topLeftCell="A16" zoomScale="60" workbookViewId="0">
      <selection activeCell="C1" sqref="C1:D1"/>
    </sheetView>
  </sheetViews>
  <sheetFormatPr defaultRowHeight="12.75" x14ac:dyDescent="0.2"/>
  <cols>
    <col min="1" max="1" width="16.140625" customWidth="1"/>
    <col min="2" max="2" width="19.7109375" customWidth="1"/>
    <col min="3" max="3" width="23.85546875" customWidth="1"/>
    <col min="4" max="4" width="24.42578125" customWidth="1"/>
    <col min="5" max="5" width="25.5703125" customWidth="1"/>
  </cols>
  <sheetData>
    <row r="1" spans="1:5" ht="18" x14ac:dyDescent="0.25">
      <c r="C1" s="155" t="s">
        <v>344</v>
      </c>
      <c r="D1" s="155"/>
    </row>
    <row r="2" spans="1:5" ht="15.75" x14ac:dyDescent="0.25">
      <c r="A2" s="32" t="s">
        <v>0</v>
      </c>
      <c r="B2" s="32" t="s">
        <v>1</v>
      </c>
      <c r="C2" s="32" t="s">
        <v>2</v>
      </c>
      <c r="D2" s="33" t="s">
        <v>3</v>
      </c>
      <c r="E2" s="33" t="s">
        <v>4</v>
      </c>
    </row>
    <row r="3" spans="1:5" ht="15.75" x14ac:dyDescent="0.25">
      <c r="A3" s="34"/>
      <c r="B3" s="35"/>
      <c r="C3" s="35"/>
      <c r="D3" s="36"/>
      <c r="E3" s="37"/>
    </row>
    <row r="4" spans="1:5" x14ac:dyDescent="0.2">
      <c r="A4" s="152" t="s">
        <v>5</v>
      </c>
      <c r="B4" s="160"/>
      <c r="C4" s="160"/>
      <c r="D4" s="160"/>
      <c r="E4" s="154"/>
    </row>
    <row r="5" spans="1:5" x14ac:dyDescent="0.2">
      <c r="A5" s="38">
        <v>1</v>
      </c>
      <c r="B5" s="48" t="s">
        <v>30</v>
      </c>
      <c r="C5" s="48">
        <v>11</v>
      </c>
      <c r="D5" s="51">
        <v>5</v>
      </c>
      <c r="E5" s="40">
        <f>C5*D5</f>
        <v>55</v>
      </c>
    </row>
    <row r="6" spans="1:5" x14ac:dyDescent="0.2">
      <c r="A6" s="38">
        <v>2</v>
      </c>
      <c r="B6" s="48" t="s">
        <v>48</v>
      </c>
      <c r="C6" s="48">
        <v>22</v>
      </c>
      <c r="D6" s="51">
        <v>1.5</v>
      </c>
      <c r="E6" s="40">
        <f t="shared" ref="E6:E26" si="0">C6*D6</f>
        <v>33</v>
      </c>
    </row>
    <row r="7" spans="1:5" x14ac:dyDescent="0.2">
      <c r="A7" s="38">
        <v>3</v>
      </c>
      <c r="B7" s="48" t="s">
        <v>114</v>
      </c>
      <c r="C7" s="48">
        <v>10</v>
      </c>
      <c r="D7" s="51">
        <v>20</v>
      </c>
      <c r="E7" s="40">
        <f t="shared" si="0"/>
        <v>200</v>
      </c>
    </row>
    <row r="8" spans="1:5" x14ac:dyDescent="0.2">
      <c r="A8" s="38">
        <v>4</v>
      </c>
      <c r="B8" s="48" t="s">
        <v>76</v>
      </c>
      <c r="C8" s="48">
        <v>11</v>
      </c>
      <c r="D8" s="51">
        <v>15</v>
      </c>
      <c r="E8" s="40">
        <f t="shared" si="0"/>
        <v>165</v>
      </c>
    </row>
    <row r="9" spans="1:5" x14ac:dyDescent="0.2">
      <c r="A9" s="38">
        <v>5</v>
      </c>
      <c r="B9" s="48" t="s">
        <v>16</v>
      </c>
      <c r="C9" s="48">
        <v>200</v>
      </c>
      <c r="D9" s="51">
        <v>0.5</v>
      </c>
      <c r="E9" s="40">
        <f t="shared" si="0"/>
        <v>100</v>
      </c>
    </row>
    <row r="10" spans="1:5" x14ac:dyDescent="0.2">
      <c r="A10" s="38">
        <v>6</v>
      </c>
      <c r="B10" s="48" t="s">
        <v>77</v>
      </c>
      <c r="C10" s="70">
        <v>11</v>
      </c>
      <c r="D10" s="19">
        <v>10</v>
      </c>
      <c r="E10" s="40">
        <f t="shared" si="0"/>
        <v>110</v>
      </c>
    </row>
    <row r="11" spans="1:5" x14ac:dyDescent="0.2">
      <c r="A11" s="38">
        <v>7</v>
      </c>
      <c r="B11" s="48" t="s">
        <v>15</v>
      </c>
      <c r="C11" s="48">
        <v>11</v>
      </c>
      <c r="D11" s="51">
        <v>7</v>
      </c>
      <c r="E11" s="40">
        <f t="shared" si="0"/>
        <v>77</v>
      </c>
    </row>
    <row r="12" spans="1:5" x14ac:dyDescent="0.2">
      <c r="A12" s="38">
        <v>8</v>
      </c>
      <c r="B12" s="48" t="s">
        <v>78</v>
      </c>
      <c r="C12" s="48">
        <v>4</v>
      </c>
      <c r="D12" s="51">
        <v>25</v>
      </c>
      <c r="E12" s="40">
        <f t="shared" si="0"/>
        <v>100</v>
      </c>
    </row>
    <row r="13" spans="1:5" x14ac:dyDescent="0.2">
      <c r="A13" s="38">
        <v>9</v>
      </c>
      <c r="B13" s="48" t="s">
        <v>79</v>
      </c>
      <c r="C13" s="48">
        <v>100</v>
      </c>
      <c r="D13" s="51">
        <v>80</v>
      </c>
      <c r="E13" s="40">
        <f t="shared" si="0"/>
        <v>8000</v>
      </c>
    </row>
    <row r="14" spans="1:5" x14ac:dyDescent="0.2">
      <c r="A14" s="38">
        <v>10</v>
      </c>
      <c r="B14" s="48" t="s">
        <v>115</v>
      </c>
      <c r="C14" s="48">
        <v>150</v>
      </c>
      <c r="D14" s="51">
        <v>4</v>
      </c>
      <c r="E14" s="40">
        <f t="shared" si="0"/>
        <v>600</v>
      </c>
    </row>
    <row r="15" spans="1:5" x14ac:dyDescent="0.2">
      <c r="A15" s="38">
        <v>11</v>
      </c>
      <c r="B15" s="48" t="s">
        <v>20</v>
      </c>
      <c r="C15" s="48">
        <v>5</v>
      </c>
      <c r="D15" s="51">
        <v>10</v>
      </c>
      <c r="E15" s="40">
        <f t="shared" si="0"/>
        <v>50</v>
      </c>
    </row>
    <row r="16" spans="1:5" x14ac:dyDescent="0.2">
      <c r="A16" s="38">
        <v>12</v>
      </c>
      <c r="B16" s="48" t="s">
        <v>116</v>
      </c>
      <c r="C16" s="48">
        <v>20</v>
      </c>
      <c r="D16" s="51">
        <v>5</v>
      </c>
      <c r="E16" s="40">
        <f t="shared" si="0"/>
        <v>100</v>
      </c>
    </row>
    <row r="17" spans="1:5" x14ac:dyDescent="0.2">
      <c r="A17" s="38">
        <v>13</v>
      </c>
      <c r="B17" s="48" t="s">
        <v>83</v>
      </c>
      <c r="C17" s="48">
        <v>11</v>
      </c>
      <c r="D17" s="51">
        <v>2.7</v>
      </c>
      <c r="E17" s="40">
        <f t="shared" si="0"/>
        <v>29.700000000000003</v>
      </c>
    </row>
    <row r="18" spans="1:5" x14ac:dyDescent="0.2">
      <c r="A18" s="38">
        <v>14</v>
      </c>
      <c r="B18" s="48" t="s">
        <v>84</v>
      </c>
      <c r="C18" s="48">
        <v>11</v>
      </c>
      <c r="D18" s="51">
        <v>3</v>
      </c>
      <c r="E18" s="40">
        <f t="shared" si="0"/>
        <v>33</v>
      </c>
    </row>
    <row r="19" spans="1:5" x14ac:dyDescent="0.2">
      <c r="A19" s="38">
        <v>15</v>
      </c>
      <c r="B19" s="48" t="s">
        <v>85</v>
      </c>
      <c r="C19" s="48">
        <v>8</v>
      </c>
      <c r="D19" s="51">
        <v>4</v>
      </c>
      <c r="E19" s="40">
        <f t="shared" si="0"/>
        <v>32</v>
      </c>
    </row>
    <row r="20" spans="1:5" x14ac:dyDescent="0.2">
      <c r="A20" s="38">
        <v>16</v>
      </c>
      <c r="B20" s="48" t="s">
        <v>86</v>
      </c>
      <c r="C20" s="48">
        <v>8</v>
      </c>
      <c r="D20" s="51">
        <v>7</v>
      </c>
      <c r="E20" s="40">
        <f t="shared" si="0"/>
        <v>56</v>
      </c>
    </row>
    <row r="21" spans="1:5" x14ac:dyDescent="0.2">
      <c r="A21" s="38">
        <v>17</v>
      </c>
      <c r="B21" s="48" t="s">
        <v>25</v>
      </c>
      <c r="C21" s="48">
        <v>4</v>
      </c>
      <c r="D21" s="51">
        <v>15</v>
      </c>
      <c r="E21" s="40">
        <f t="shared" si="0"/>
        <v>60</v>
      </c>
    </row>
    <row r="22" spans="1:5" x14ac:dyDescent="0.2">
      <c r="A22" s="38">
        <v>18</v>
      </c>
      <c r="B22" s="48" t="s">
        <v>117</v>
      </c>
      <c r="C22" s="48">
        <v>1</v>
      </c>
      <c r="D22" s="51">
        <v>900</v>
      </c>
      <c r="E22" s="40">
        <f t="shared" si="0"/>
        <v>900</v>
      </c>
    </row>
    <row r="23" spans="1:5" x14ac:dyDescent="0.2">
      <c r="A23" s="38">
        <v>19</v>
      </c>
      <c r="B23" s="48" t="s">
        <v>88</v>
      </c>
      <c r="C23" s="48">
        <v>2</v>
      </c>
      <c r="D23" s="51">
        <v>900</v>
      </c>
      <c r="E23" s="40">
        <f t="shared" si="0"/>
        <v>1800</v>
      </c>
    </row>
    <row r="24" spans="1:5" x14ac:dyDescent="0.2">
      <c r="A24" s="38">
        <v>20</v>
      </c>
      <c r="B24" s="48" t="s">
        <v>27</v>
      </c>
      <c r="C24" s="48">
        <v>500</v>
      </c>
      <c r="D24" s="51">
        <v>2.5</v>
      </c>
      <c r="E24" s="40">
        <f t="shared" si="0"/>
        <v>1250</v>
      </c>
    </row>
    <row r="25" spans="1:5" x14ac:dyDescent="0.2">
      <c r="A25" s="38">
        <v>21</v>
      </c>
      <c r="B25" s="48" t="s">
        <v>94</v>
      </c>
      <c r="C25" s="48">
        <v>1500</v>
      </c>
      <c r="D25" s="51">
        <v>1</v>
      </c>
      <c r="E25" s="40">
        <f t="shared" si="0"/>
        <v>1500</v>
      </c>
    </row>
    <row r="26" spans="1:5" x14ac:dyDescent="0.2">
      <c r="A26" s="38">
        <v>22</v>
      </c>
      <c r="B26" s="48" t="s">
        <v>94</v>
      </c>
      <c r="C26" s="48">
        <v>500</v>
      </c>
      <c r="D26" s="51">
        <v>0.5</v>
      </c>
      <c r="E26" s="40">
        <f t="shared" si="0"/>
        <v>250</v>
      </c>
    </row>
    <row r="27" spans="1:5" ht="15.75" x14ac:dyDescent="0.25">
      <c r="A27" s="32"/>
      <c r="B27" s="71" t="s">
        <v>9</v>
      </c>
      <c r="C27" s="71"/>
      <c r="D27" s="71"/>
      <c r="E27" s="61">
        <f>SUM(E5:E26)</f>
        <v>15500.7</v>
      </c>
    </row>
    <row r="28" spans="1:5" ht="20.25" x14ac:dyDescent="0.3">
      <c r="A28" s="43"/>
      <c r="B28" s="44"/>
      <c r="C28" s="45"/>
      <c r="D28" s="44"/>
      <c r="E28" s="46"/>
    </row>
    <row r="29" spans="1:5" x14ac:dyDescent="0.2">
      <c r="A29" s="152" t="s">
        <v>10</v>
      </c>
      <c r="B29" s="153"/>
      <c r="C29" s="153"/>
      <c r="D29" s="153"/>
      <c r="E29" s="154"/>
    </row>
    <row r="30" spans="1:5" ht="24.75" customHeight="1" x14ac:dyDescent="0.2">
      <c r="A30" s="72">
        <v>1</v>
      </c>
      <c r="B30" s="73" t="s">
        <v>100</v>
      </c>
      <c r="C30" s="74">
        <v>12</v>
      </c>
      <c r="D30" s="75">
        <v>850</v>
      </c>
      <c r="E30" s="40">
        <f>C30*D30</f>
        <v>10200</v>
      </c>
    </row>
    <row r="31" spans="1:5" x14ac:dyDescent="0.2">
      <c r="A31" s="72">
        <v>2</v>
      </c>
      <c r="B31" s="48" t="s">
        <v>101</v>
      </c>
      <c r="C31" s="48">
        <v>12</v>
      </c>
      <c r="D31" s="51">
        <v>800</v>
      </c>
      <c r="E31" s="40">
        <f t="shared" ref="E31:E38" si="1">C31*D31</f>
        <v>9600</v>
      </c>
    </row>
    <row r="32" spans="1:5" ht="51.75" customHeight="1" x14ac:dyDescent="0.2">
      <c r="A32" s="72">
        <v>3</v>
      </c>
      <c r="B32" s="80" t="s">
        <v>118</v>
      </c>
      <c r="C32" s="74">
        <v>12</v>
      </c>
      <c r="D32" s="83">
        <v>2000</v>
      </c>
      <c r="E32" s="40">
        <f t="shared" si="1"/>
        <v>24000</v>
      </c>
    </row>
    <row r="33" spans="1:5" x14ac:dyDescent="0.2">
      <c r="A33" s="72">
        <v>4</v>
      </c>
      <c r="B33" s="79" t="s">
        <v>119</v>
      </c>
      <c r="C33" s="74">
        <v>12</v>
      </c>
      <c r="D33" s="75">
        <v>100</v>
      </c>
      <c r="E33" s="40">
        <f t="shared" si="1"/>
        <v>1200</v>
      </c>
    </row>
    <row r="34" spans="1:5" x14ac:dyDescent="0.2">
      <c r="A34" s="72">
        <v>5</v>
      </c>
      <c r="B34" s="79" t="s">
        <v>104</v>
      </c>
      <c r="C34" s="74">
        <v>15</v>
      </c>
      <c r="D34" s="75">
        <v>350</v>
      </c>
      <c r="E34" s="40">
        <f t="shared" si="1"/>
        <v>5250</v>
      </c>
    </row>
    <row r="35" spans="1:5" ht="63" customHeight="1" x14ac:dyDescent="0.2">
      <c r="A35" s="72">
        <v>6</v>
      </c>
      <c r="B35" s="80" t="s">
        <v>120</v>
      </c>
      <c r="C35" s="74">
        <v>12</v>
      </c>
      <c r="D35" s="75">
        <v>100</v>
      </c>
      <c r="E35" s="40">
        <f t="shared" si="1"/>
        <v>1200</v>
      </c>
    </row>
    <row r="36" spans="1:5" ht="66" customHeight="1" x14ac:dyDescent="0.2">
      <c r="A36" s="72">
        <v>7</v>
      </c>
      <c r="B36" s="80" t="s">
        <v>121</v>
      </c>
      <c r="C36" s="74">
        <v>1200</v>
      </c>
      <c r="D36" s="75">
        <v>7</v>
      </c>
      <c r="E36" s="40">
        <f t="shared" si="1"/>
        <v>8400</v>
      </c>
    </row>
    <row r="37" spans="1:5" ht="66.75" customHeight="1" x14ac:dyDescent="0.2">
      <c r="A37" s="72">
        <v>8</v>
      </c>
      <c r="B37" s="80" t="s">
        <v>122</v>
      </c>
      <c r="C37" s="74">
        <v>12</v>
      </c>
      <c r="D37" s="75">
        <v>150</v>
      </c>
      <c r="E37" s="40">
        <f t="shared" si="1"/>
        <v>1800</v>
      </c>
    </row>
    <row r="38" spans="1:5" ht="60.75" customHeight="1" x14ac:dyDescent="0.2">
      <c r="A38" s="72">
        <v>9</v>
      </c>
      <c r="B38" s="73" t="s">
        <v>109</v>
      </c>
      <c r="C38" s="39">
        <v>2</v>
      </c>
      <c r="D38" s="40">
        <v>1500</v>
      </c>
      <c r="E38" s="40">
        <f t="shared" si="1"/>
        <v>3000</v>
      </c>
    </row>
    <row r="39" spans="1:5" ht="15.75" x14ac:dyDescent="0.25">
      <c r="A39" s="32"/>
      <c r="B39" s="41" t="s">
        <v>9</v>
      </c>
      <c r="C39" s="41"/>
      <c r="D39" s="41"/>
      <c r="E39" s="61">
        <f>SUM(E30:E38)</f>
        <v>64650</v>
      </c>
    </row>
    <row r="40" spans="1:5" x14ac:dyDescent="0.2">
      <c r="A40" s="43"/>
      <c r="B40" s="43"/>
      <c r="C40" s="43"/>
      <c r="D40" s="43"/>
      <c r="E40" s="43"/>
    </row>
    <row r="41" spans="1:5" x14ac:dyDescent="0.2">
      <c r="A41" s="152" t="s">
        <v>12</v>
      </c>
      <c r="B41" s="153"/>
      <c r="C41" s="153"/>
      <c r="D41" s="153"/>
      <c r="E41" s="154"/>
    </row>
    <row r="42" spans="1:5" ht="49.5" customHeight="1" x14ac:dyDescent="0.2">
      <c r="A42" s="72">
        <v>1</v>
      </c>
      <c r="B42" s="73" t="s">
        <v>110</v>
      </c>
      <c r="C42" s="39">
        <v>60</v>
      </c>
      <c r="D42" s="39">
        <v>30</v>
      </c>
      <c r="E42" s="40">
        <f>C42*D42</f>
        <v>1800</v>
      </c>
    </row>
    <row r="43" spans="1:5" x14ac:dyDescent="0.2">
      <c r="A43" s="72">
        <v>2</v>
      </c>
      <c r="B43" s="47" t="s">
        <v>111</v>
      </c>
      <c r="C43" s="47">
        <v>24</v>
      </c>
      <c r="D43" s="47">
        <v>30</v>
      </c>
      <c r="E43" s="40">
        <f>C43*D43</f>
        <v>720</v>
      </c>
    </row>
    <row r="44" spans="1:5" ht="15.75" x14ac:dyDescent="0.25">
      <c r="A44" s="32"/>
      <c r="B44" s="41" t="s">
        <v>9</v>
      </c>
      <c r="C44" s="41"/>
      <c r="D44" s="41"/>
      <c r="E44" s="61">
        <f>SUM(E42:E43)</f>
        <v>2520</v>
      </c>
    </row>
    <row r="45" spans="1:5" ht="15.75" x14ac:dyDescent="0.25">
      <c r="A45" s="58"/>
      <c r="B45" s="64"/>
      <c r="C45" s="64"/>
      <c r="D45" s="64"/>
      <c r="E45" s="65"/>
    </row>
    <row r="46" spans="1:5" x14ac:dyDescent="0.2">
      <c r="A46" s="152" t="s">
        <v>14</v>
      </c>
      <c r="B46" s="153"/>
      <c r="C46" s="153"/>
      <c r="D46" s="153"/>
      <c r="E46" s="154"/>
    </row>
    <row r="47" spans="1:5" x14ac:dyDescent="0.2">
      <c r="A47" s="38">
        <v>1</v>
      </c>
      <c r="B47" s="73" t="s">
        <v>74</v>
      </c>
      <c r="C47" s="39">
        <v>25</v>
      </c>
      <c r="D47" s="39">
        <v>1378</v>
      </c>
      <c r="E47" s="40">
        <f>C47*D47</f>
        <v>34450</v>
      </c>
    </row>
    <row r="48" spans="1:5" x14ac:dyDescent="0.2">
      <c r="A48" s="38">
        <v>2</v>
      </c>
      <c r="B48" s="39" t="s">
        <v>112</v>
      </c>
      <c r="C48" s="47">
        <v>10</v>
      </c>
      <c r="D48" s="47">
        <v>2</v>
      </c>
      <c r="E48" s="40">
        <f>C48*D48</f>
        <v>20</v>
      </c>
    </row>
    <row r="49" spans="1:5" ht="15.75" x14ac:dyDescent="0.25">
      <c r="A49" s="32"/>
      <c r="B49" s="41" t="s">
        <v>9</v>
      </c>
      <c r="C49" s="41"/>
      <c r="D49" s="41"/>
      <c r="E49" s="61">
        <f>SUM(E47:E48)</f>
        <v>34470</v>
      </c>
    </row>
    <row r="50" spans="1:5" ht="18.75" x14ac:dyDescent="0.3">
      <c r="A50" s="156" t="s">
        <v>46</v>
      </c>
      <c r="B50" s="156"/>
      <c r="C50" s="156"/>
      <c r="D50" s="156"/>
      <c r="E50" s="30">
        <f>E27+E39+E44+E49</f>
        <v>117140.7</v>
      </c>
    </row>
    <row r="51" spans="1:5" x14ac:dyDescent="0.2">
      <c r="A51" s="146">
        <v>250404</v>
      </c>
      <c r="B51" s="146"/>
      <c r="C51" s="146"/>
      <c r="D51" s="146"/>
      <c r="E51" s="146"/>
    </row>
    <row r="52" spans="1:5" x14ac:dyDescent="0.2">
      <c r="A52" s="147"/>
      <c r="B52" s="147"/>
      <c r="C52" s="147"/>
      <c r="D52" s="147"/>
      <c r="E52" s="147"/>
    </row>
    <row r="53" spans="1:5" x14ac:dyDescent="0.2">
      <c r="A53" s="152"/>
      <c r="B53" s="153"/>
      <c r="C53" s="153"/>
      <c r="D53" s="153"/>
      <c r="E53" s="154"/>
    </row>
    <row r="54" spans="1:5" ht="38.25" x14ac:dyDescent="0.2">
      <c r="A54" s="38">
        <v>1</v>
      </c>
      <c r="B54" s="73" t="s">
        <v>123</v>
      </c>
      <c r="C54" s="39"/>
      <c r="D54" s="39"/>
      <c r="E54" s="40">
        <v>100000</v>
      </c>
    </row>
    <row r="55" spans="1:5" ht="25.5" x14ac:dyDescent="0.2">
      <c r="A55" s="38">
        <v>2</v>
      </c>
      <c r="B55" s="84" t="s">
        <v>124</v>
      </c>
      <c r="C55" s="47"/>
      <c r="D55" s="47"/>
      <c r="E55" s="40">
        <v>100000</v>
      </c>
    </row>
    <row r="56" spans="1:5" ht="18.75" x14ac:dyDescent="0.3">
      <c r="A56" s="156" t="s">
        <v>125</v>
      </c>
      <c r="B56" s="156"/>
      <c r="C56" s="156"/>
      <c r="D56" s="156"/>
      <c r="E56" s="30">
        <f>E54+E55</f>
        <v>200000</v>
      </c>
    </row>
    <row r="57" spans="1:5" x14ac:dyDescent="0.2">
      <c r="A57" s="159" t="s">
        <v>126</v>
      </c>
      <c r="B57" s="159"/>
      <c r="C57" s="159"/>
      <c r="D57" s="159"/>
      <c r="E57" s="157">
        <f>E50+E56</f>
        <v>317140.7</v>
      </c>
    </row>
    <row r="58" spans="1:5" x14ac:dyDescent="0.2">
      <c r="A58" s="158"/>
      <c r="B58" s="158"/>
      <c r="C58" s="158"/>
      <c r="D58" s="158"/>
      <c r="E58" s="158"/>
    </row>
    <row r="59" spans="1:5" x14ac:dyDescent="0.2">
      <c r="A59" s="158"/>
      <c r="B59" s="158"/>
      <c r="C59" s="158"/>
      <c r="D59" s="158"/>
      <c r="E59" s="158"/>
    </row>
  </sheetData>
  <mergeCells count="11">
    <mergeCell ref="C1:D1"/>
    <mergeCell ref="A53:E53"/>
    <mergeCell ref="A56:D56"/>
    <mergeCell ref="E57:E59"/>
    <mergeCell ref="A57:D59"/>
    <mergeCell ref="A4:E4"/>
    <mergeCell ref="A29:E29"/>
    <mergeCell ref="A41:E41"/>
    <mergeCell ref="A46:E46"/>
    <mergeCell ref="A50:D50"/>
    <mergeCell ref="A51:E52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54"/>
  <sheetViews>
    <sheetView topLeftCell="A37" workbookViewId="0">
      <selection activeCell="E54" sqref="E54"/>
    </sheetView>
  </sheetViews>
  <sheetFormatPr defaultRowHeight="12.75" x14ac:dyDescent="0.2"/>
  <cols>
    <col min="1" max="1" width="12" customWidth="1"/>
    <col min="2" max="2" width="23" customWidth="1"/>
    <col min="3" max="3" width="18" customWidth="1"/>
    <col min="4" max="4" width="16.5703125" customWidth="1"/>
    <col min="5" max="5" width="26.28515625" customWidth="1"/>
  </cols>
  <sheetData>
    <row r="2" spans="1:6" ht="15.7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0"/>
    </row>
    <row r="3" spans="1:6" ht="15.75" x14ac:dyDescent="0.25">
      <c r="A3" s="3"/>
      <c r="B3" s="4"/>
      <c r="C3" s="4"/>
      <c r="D3" s="5"/>
      <c r="E3" s="6"/>
      <c r="F3" s="20"/>
    </row>
    <row r="4" spans="1:6" x14ac:dyDescent="0.2">
      <c r="A4" s="161" t="s">
        <v>5</v>
      </c>
      <c r="B4" s="162"/>
      <c r="C4" s="162"/>
      <c r="D4" s="162"/>
      <c r="E4" s="163"/>
      <c r="F4" s="15"/>
    </row>
    <row r="5" spans="1:6" x14ac:dyDescent="0.2">
      <c r="A5" s="7">
        <v>1</v>
      </c>
      <c r="B5" s="8" t="s">
        <v>42</v>
      </c>
      <c r="C5" s="8">
        <v>20</v>
      </c>
      <c r="D5" s="8">
        <v>92</v>
      </c>
      <c r="E5" s="10">
        <f>C5*D5</f>
        <v>1840</v>
      </c>
      <c r="F5" s="15"/>
    </row>
    <row r="6" spans="1:6" x14ac:dyDescent="0.2">
      <c r="A6" s="7">
        <v>2</v>
      </c>
      <c r="B6" s="8" t="s">
        <v>127</v>
      </c>
      <c r="C6" s="8">
        <v>10</v>
      </c>
      <c r="D6" s="8">
        <v>18.100000000000001</v>
      </c>
      <c r="E6" s="10">
        <f t="shared" ref="E6:E42" si="0">C6*D6</f>
        <v>181</v>
      </c>
      <c r="F6" s="85"/>
    </row>
    <row r="7" spans="1:6" x14ac:dyDescent="0.2">
      <c r="A7" s="7">
        <v>3</v>
      </c>
      <c r="B7" s="8" t="s">
        <v>6</v>
      </c>
      <c r="C7" s="8">
        <v>20</v>
      </c>
      <c r="D7" s="8">
        <v>5</v>
      </c>
      <c r="E7" s="10">
        <f t="shared" si="0"/>
        <v>100</v>
      </c>
      <c r="F7" s="85"/>
    </row>
    <row r="8" spans="1:6" x14ac:dyDescent="0.2">
      <c r="A8" s="7">
        <v>4</v>
      </c>
      <c r="B8" s="8" t="s">
        <v>7</v>
      </c>
      <c r="C8" s="8">
        <v>30</v>
      </c>
      <c r="D8" s="8">
        <v>10</v>
      </c>
      <c r="E8" s="10">
        <f t="shared" si="0"/>
        <v>300</v>
      </c>
      <c r="F8" s="15"/>
    </row>
    <row r="9" spans="1:6" x14ac:dyDescent="0.2">
      <c r="A9" s="7">
        <v>5</v>
      </c>
      <c r="B9" s="8" t="s">
        <v>128</v>
      </c>
      <c r="C9" s="8">
        <v>10</v>
      </c>
      <c r="D9" s="8">
        <v>15</v>
      </c>
      <c r="E9" s="10">
        <f t="shared" si="0"/>
        <v>150</v>
      </c>
      <c r="F9" s="15"/>
    </row>
    <row r="10" spans="1:6" x14ac:dyDescent="0.2">
      <c r="A10" s="7">
        <v>6</v>
      </c>
      <c r="B10" s="26" t="s">
        <v>129</v>
      </c>
      <c r="C10" s="26">
        <v>6</v>
      </c>
      <c r="D10" s="26">
        <v>170</v>
      </c>
      <c r="E10" s="27">
        <f t="shared" si="0"/>
        <v>1020</v>
      </c>
      <c r="F10" s="15"/>
    </row>
    <row r="11" spans="1:6" x14ac:dyDescent="0.2">
      <c r="A11" s="7">
        <v>7</v>
      </c>
      <c r="B11" s="8" t="s">
        <v>130</v>
      </c>
      <c r="C11" s="8">
        <v>20</v>
      </c>
      <c r="D11" s="8">
        <v>3</v>
      </c>
      <c r="E11" s="10">
        <f t="shared" si="0"/>
        <v>60</v>
      </c>
      <c r="F11" s="85"/>
    </row>
    <row r="12" spans="1:6" x14ac:dyDescent="0.2">
      <c r="A12" s="7">
        <v>8</v>
      </c>
      <c r="B12" s="26" t="s">
        <v>131</v>
      </c>
      <c r="C12" s="26">
        <v>20</v>
      </c>
      <c r="D12" s="26">
        <v>50</v>
      </c>
      <c r="E12" s="27">
        <f t="shared" si="0"/>
        <v>1000</v>
      </c>
      <c r="F12" s="86"/>
    </row>
    <row r="13" spans="1:6" x14ac:dyDescent="0.2">
      <c r="A13" s="7">
        <v>9</v>
      </c>
      <c r="B13" s="8" t="s">
        <v>132</v>
      </c>
      <c r="C13" s="8">
        <v>10</v>
      </c>
      <c r="D13" s="8">
        <v>12</v>
      </c>
      <c r="E13" s="10">
        <f t="shared" si="0"/>
        <v>120</v>
      </c>
      <c r="F13" s="15"/>
    </row>
    <row r="14" spans="1:6" x14ac:dyDescent="0.2">
      <c r="A14" s="7">
        <v>10</v>
      </c>
      <c r="B14" s="8" t="s">
        <v>33</v>
      </c>
      <c r="C14" s="8">
        <v>1</v>
      </c>
      <c r="D14" s="8">
        <v>55</v>
      </c>
      <c r="E14" s="10">
        <f t="shared" si="0"/>
        <v>55</v>
      </c>
      <c r="F14" s="15"/>
    </row>
    <row r="15" spans="1:6" x14ac:dyDescent="0.2">
      <c r="A15" s="7">
        <v>11</v>
      </c>
      <c r="B15" s="8" t="s">
        <v>133</v>
      </c>
      <c r="C15" s="8">
        <v>6</v>
      </c>
      <c r="D15" s="8">
        <v>25</v>
      </c>
      <c r="E15" s="10">
        <f t="shared" si="0"/>
        <v>150</v>
      </c>
      <c r="F15" s="15"/>
    </row>
    <row r="16" spans="1:6" x14ac:dyDescent="0.2">
      <c r="A16" s="7">
        <v>12</v>
      </c>
      <c r="B16" s="8" t="s">
        <v>134</v>
      </c>
      <c r="C16" s="8">
        <v>100</v>
      </c>
      <c r="D16" s="8">
        <v>2.5</v>
      </c>
      <c r="E16" s="10">
        <f t="shared" si="0"/>
        <v>250</v>
      </c>
      <c r="F16" s="15"/>
    </row>
    <row r="17" spans="1:6" x14ac:dyDescent="0.2">
      <c r="A17" s="7">
        <v>13</v>
      </c>
      <c r="B17" s="12" t="s">
        <v>135</v>
      </c>
      <c r="C17" s="12">
        <v>300</v>
      </c>
      <c r="D17" s="12">
        <v>2</v>
      </c>
      <c r="E17" s="10">
        <f t="shared" si="0"/>
        <v>600</v>
      </c>
      <c r="F17" s="15"/>
    </row>
    <row r="18" spans="1:6" x14ac:dyDescent="0.2">
      <c r="A18" s="7">
        <v>14</v>
      </c>
      <c r="B18" s="26" t="s">
        <v>136</v>
      </c>
      <c r="C18" s="26">
        <v>3600</v>
      </c>
      <c r="D18" s="26">
        <v>23</v>
      </c>
      <c r="E18" s="27">
        <f t="shared" si="0"/>
        <v>82800</v>
      </c>
      <c r="F18" s="15"/>
    </row>
    <row r="19" spans="1:6" x14ac:dyDescent="0.2">
      <c r="A19" s="7">
        <v>15</v>
      </c>
      <c r="B19" s="8" t="s">
        <v>137</v>
      </c>
      <c r="C19" s="8">
        <v>5</v>
      </c>
      <c r="D19" s="8">
        <v>25.7</v>
      </c>
      <c r="E19" s="10">
        <f t="shared" si="0"/>
        <v>128.5</v>
      </c>
      <c r="F19" s="15"/>
    </row>
    <row r="20" spans="1:6" x14ac:dyDescent="0.2">
      <c r="A20" s="7">
        <v>16</v>
      </c>
      <c r="B20" s="26" t="s">
        <v>138</v>
      </c>
      <c r="C20" s="26">
        <v>2</v>
      </c>
      <c r="D20" s="26">
        <v>151.38</v>
      </c>
      <c r="E20" s="27">
        <f t="shared" si="0"/>
        <v>302.76</v>
      </c>
      <c r="F20" s="15"/>
    </row>
    <row r="21" spans="1:6" x14ac:dyDescent="0.2">
      <c r="A21" s="7">
        <v>17</v>
      </c>
      <c r="B21" s="26" t="s">
        <v>139</v>
      </c>
      <c r="C21" s="26">
        <v>1</v>
      </c>
      <c r="D21" s="26">
        <v>424.98</v>
      </c>
      <c r="E21" s="27">
        <f t="shared" si="0"/>
        <v>424.98</v>
      </c>
      <c r="F21" s="15"/>
    </row>
    <row r="22" spans="1:6" x14ac:dyDescent="0.2">
      <c r="A22" s="7">
        <v>18</v>
      </c>
      <c r="B22" s="26" t="s">
        <v>140</v>
      </c>
      <c r="C22" s="26">
        <v>1</v>
      </c>
      <c r="D22" s="26">
        <v>484.08</v>
      </c>
      <c r="E22" s="27">
        <f t="shared" si="0"/>
        <v>484.08</v>
      </c>
      <c r="F22" s="15"/>
    </row>
    <row r="23" spans="1:6" x14ac:dyDescent="0.2">
      <c r="A23" s="7">
        <v>19</v>
      </c>
      <c r="B23" s="26" t="s">
        <v>141</v>
      </c>
      <c r="C23" s="26">
        <v>2</v>
      </c>
      <c r="D23" s="26">
        <v>28.56</v>
      </c>
      <c r="E23" s="27">
        <f t="shared" si="0"/>
        <v>57.12</v>
      </c>
      <c r="F23" s="15"/>
    </row>
    <row r="24" spans="1:6" x14ac:dyDescent="0.2">
      <c r="A24" s="7">
        <v>20</v>
      </c>
      <c r="B24" s="26" t="s">
        <v>142</v>
      </c>
      <c r="C24" s="26">
        <v>1</v>
      </c>
      <c r="D24" s="26">
        <v>12.9</v>
      </c>
      <c r="E24" s="27">
        <f t="shared" si="0"/>
        <v>12.9</v>
      </c>
      <c r="F24" s="15"/>
    </row>
    <row r="25" spans="1:6" x14ac:dyDescent="0.2">
      <c r="A25" s="7">
        <v>21</v>
      </c>
      <c r="B25" s="26" t="s">
        <v>143</v>
      </c>
      <c r="C25" s="26">
        <v>1</v>
      </c>
      <c r="D25" s="26">
        <v>369.24</v>
      </c>
      <c r="E25" s="27">
        <f t="shared" si="0"/>
        <v>369.24</v>
      </c>
      <c r="F25" s="15"/>
    </row>
    <row r="26" spans="1:6" x14ac:dyDescent="0.2">
      <c r="A26" s="7">
        <v>22</v>
      </c>
      <c r="B26" s="26" t="s">
        <v>144</v>
      </c>
      <c r="C26" s="26">
        <v>1</v>
      </c>
      <c r="D26" s="26">
        <v>229.2</v>
      </c>
      <c r="E26" s="27">
        <f t="shared" si="0"/>
        <v>229.2</v>
      </c>
      <c r="F26" s="15"/>
    </row>
    <row r="27" spans="1:6" x14ac:dyDescent="0.2">
      <c r="A27" s="7">
        <v>23</v>
      </c>
      <c r="B27" s="26" t="s">
        <v>145</v>
      </c>
      <c r="C27" s="26">
        <v>2</v>
      </c>
      <c r="D27" s="26">
        <v>134.58000000000001</v>
      </c>
      <c r="E27" s="27">
        <f t="shared" si="0"/>
        <v>269.16000000000003</v>
      </c>
      <c r="F27" s="15"/>
    </row>
    <row r="28" spans="1:6" x14ac:dyDescent="0.2">
      <c r="A28" s="7">
        <v>24</v>
      </c>
      <c r="B28" s="26" t="s">
        <v>146</v>
      </c>
      <c r="C28" s="26">
        <v>1</v>
      </c>
      <c r="D28" s="26">
        <v>101.7</v>
      </c>
      <c r="E28" s="27">
        <f t="shared" si="0"/>
        <v>101.7</v>
      </c>
      <c r="F28" s="15"/>
    </row>
    <row r="29" spans="1:6" x14ac:dyDescent="0.2">
      <c r="A29" s="7">
        <v>25</v>
      </c>
      <c r="B29" s="26" t="s">
        <v>147</v>
      </c>
      <c r="C29" s="26">
        <v>2</v>
      </c>
      <c r="D29" s="26">
        <v>137.58000000000001</v>
      </c>
      <c r="E29" s="27">
        <f t="shared" si="0"/>
        <v>275.16000000000003</v>
      </c>
      <c r="F29" s="15"/>
    </row>
    <row r="30" spans="1:6" x14ac:dyDescent="0.2">
      <c r="A30" s="7">
        <v>26</v>
      </c>
      <c r="B30" s="26" t="s">
        <v>148</v>
      </c>
      <c r="C30" s="26">
        <v>1</v>
      </c>
      <c r="D30" s="26">
        <v>980</v>
      </c>
      <c r="E30" s="27">
        <f t="shared" si="0"/>
        <v>980</v>
      </c>
      <c r="F30" s="15"/>
    </row>
    <row r="31" spans="1:6" x14ac:dyDescent="0.2">
      <c r="A31" s="7">
        <v>27</v>
      </c>
      <c r="B31" s="26" t="s">
        <v>149</v>
      </c>
      <c r="C31" s="26">
        <v>1</v>
      </c>
      <c r="D31" s="26">
        <v>897.06</v>
      </c>
      <c r="E31" s="27">
        <f t="shared" si="0"/>
        <v>897.06</v>
      </c>
      <c r="F31" s="15"/>
    </row>
    <row r="32" spans="1:6" x14ac:dyDescent="0.2">
      <c r="A32" s="7">
        <v>28</v>
      </c>
      <c r="B32" s="26" t="s">
        <v>150</v>
      </c>
      <c r="C32" s="26">
        <v>1</v>
      </c>
      <c r="D32" s="26">
        <v>865.02</v>
      </c>
      <c r="E32" s="27">
        <f t="shared" si="0"/>
        <v>865.02</v>
      </c>
      <c r="F32" s="15"/>
    </row>
    <row r="33" spans="1:6" x14ac:dyDescent="0.2">
      <c r="A33" s="7">
        <v>29</v>
      </c>
      <c r="B33" s="26" t="s">
        <v>151</v>
      </c>
      <c r="C33" s="26">
        <v>1</v>
      </c>
      <c r="D33" s="26">
        <v>278.3</v>
      </c>
      <c r="E33" s="27">
        <f t="shared" si="0"/>
        <v>278.3</v>
      </c>
      <c r="F33" s="15"/>
    </row>
    <row r="34" spans="1:6" x14ac:dyDescent="0.2">
      <c r="A34" s="7">
        <v>30</v>
      </c>
      <c r="B34" s="26" t="s">
        <v>152</v>
      </c>
      <c r="C34" s="26">
        <v>1</v>
      </c>
      <c r="D34" s="26">
        <v>194.34</v>
      </c>
      <c r="E34" s="27">
        <f t="shared" si="0"/>
        <v>194.34</v>
      </c>
      <c r="F34" s="15"/>
    </row>
    <row r="35" spans="1:6" x14ac:dyDescent="0.2">
      <c r="A35" s="7">
        <v>31</v>
      </c>
      <c r="B35" s="26" t="s">
        <v>153</v>
      </c>
      <c r="C35" s="26">
        <v>1</v>
      </c>
      <c r="D35" s="26">
        <v>124.5</v>
      </c>
      <c r="E35" s="27">
        <f t="shared" si="0"/>
        <v>124.5</v>
      </c>
      <c r="F35" s="15"/>
    </row>
    <row r="36" spans="1:6" x14ac:dyDescent="0.2">
      <c r="A36" s="7">
        <v>32</v>
      </c>
      <c r="B36" s="26" t="s">
        <v>154</v>
      </c>
      <c r="C36" s="26">
        <v>1</v>
      </c>
      <c r="D36" s="26">
        <v>980</v>
      </c>
      <c r="E36" s="27">
        <f t="shared" si="0"/>
        <v>980</v>
      </c>
      <c r="F36" s="15"/>
    </row>
    <row r="37" spans="1:6" x14ac:dyDescent="0.2">
      <c r="A37" s="7">
        <v>33</v>
      </c>
      <c r="B37" s="26" t="s">
        <v>155</v>
      </c>
      <c r="C37" s="26">
        <v>2</v>
      </c>
      <c r="D37" s="26">
        <v>66.67</v>
      </c>
      <c r="E37" s="27">
        <f t="shared" si="0"/>
        <v>133.34</v>
      </c>
      <c r="F37" s="15"/>
    </row>
    <row r="38" spans="1:6" x14ac:dyDescent="0.2">
      <c r="A38" s="7">
        <v>34</v>
      </c>
      <c r="B38" s="26" t="s">
        <v>156</v>
      </c>
      <c r="C38" s="26">
        <v>2</v>
      </c>
      <c r="D38" s="26">
        <v>43.33</v>
      </c>
      <c r="E38" s="27">
        <f t="shared" si="0"/>
        <v>86.66</v>
      </c>
      <c r="F38" s="15"/>
    </row>
    <row r="39" spans="1:6" x14ac:dyDescent="0.2">
      <c r="A39" s="7">
        <v>35</v>
      </c>
      <c r="B39" s="26" t="s">
        <v>157</v>
      </c>
      <c r="C39" s="26">
        <v>2</v>
      </c>
      <c r="D39" s="26">
        <v>300</v>
      </c>
      <c r="E39" s="27">
        <f t="shared" si="0"/>
        <v>600</v>
      </c>
      <c r="F39" s="15"/>
    </row>
    <row r="40" spans="1:6" x14ac:dyDescent="0.2">
      <c r="A40" s="7">
        <v>36</v>
      </c>
      <c r="B40" s="26" t="s">
        <v>158</v>
      </c>
      <c r="C40" s="26">
        <v>2</v>
      </c>
      <c r="D40" s="26">
        <v>108.33</v>
      </c>
      <c r="E40" s="27">
        <f t="shared" si="0"/>
        <v>216.66</v>
      </c>
      <c r="F40" s="15"/>
    </row>
    <row r="41" spans="1:6" x14ac:dyDescent="0.2">
      <c r="A41" s="7">
        <v>37</v>
      </c>
      <c r="B41" s="26" t="s">
        <v>159</v>
      </c>
      <c r="C41" s="26">
        <v>4</v>
      </c>
      <c r="D41" s="26">
        <v>165.83</v>
      </c>
      <c r="E41" s="27">
        <f t="shared" si="0"/>
        <v>663.32</v>
      </c>
      <c r="F41" s="15"/>
    </row>
    <row r="42" spans="1:6" x14ac:dyDescent="0.2">
      <c r="A42" s="7"/>
      <c r="B42" s="8"/>
      <c r="C42" s="9"/>
      <c r="D42" s="8"/>
      <c r="E42" s="10">
        <f t="shared" si="0"/>
        <v>0</v>
      </c>
      <c r="F42" s="15"/>
    </row>
    <row r="43" spans="1:6" ht="15.75" x14ac:dyDescent="0.25">
      <c r="A43" s="1"/>
      <c r="B43" s="13" t="s">
        <v>9</v>
      </c>
      <c r="C43" s="13"/>
      <c r="D43" s="13"/>
      <c r="E43" s="87">
        <f>SUM(E5:E42)</f>
        <v>97300</v>
      </c>
      <c r="F43" s="21"/>
    </row>
    <row r="44" spans="1:6" ht="18" x14ac:dyDescent="0.25">
      <c r="A44" s="164" t="s">
        <v>10</v>
      </c>
      <c r="B44" s="165"/>
      <c r="C44" s="165"/>
      <c r="D44" s="165"/>
      <c r="E44" s="166"/>
      <c r="F44" s="88"/>
    </row>
    <row r="45" spans="1:6" x14ac:dyDescent="0.2">
      <c r="A45" s="7">
        <v>1</v>
      </c>
      <c r="B45" s="8" t="s">
        <v>160</v>
      </c>
      <c r="C45" s="8">
        <v>1</v>
      </c>
      <c r="D45" s="8">
        <v>3800</v>
      </c>
      <c r="E45" s="10">
        <f>C45*D45</f>
        <v>3800</v>
      </c>
      <c r="F45" s="15"/>
    </row>
    <row r="46" spans="1:6" x14ac:dyDescent="0.2">
      <c r="A46" s="7">
        <v>2</v>
      </c>
      <c r="B46" s="8" t="s">
        <v>161</v>
      </c>
      <c r="C46" s="8">
        <v>12</v>
      </c>
      <c r="D46" s="8">
        <v>500</v>
      </c>
      <c r="E46" s="10">
        <f>C46*D46</f>
        <v>6000</v>
      </c>
      <c r="F46" s="15"/>
    </row>
    <row r="47" spans="1:6" x14ac:dyDescent="0.2">
      <c r="A47" s="7">
        <v>3</v>
      </c>
      <c r="B47" s="8" t="s">
        <v>11</v>
      </c>
      <c r="C47" s="8">
        <v>12</v>
      </c>
      <c r="D47" s="8">
        <v>100</v>
      </c>
      <c r="E47" s="10">
        <f t="shared" ref="E47:E52" si="1">C47*D47</f>
        <v>1200</v>
      </c>
      <c r="F47" s="15"/>
    </row>
    <row r="48" spans="1:6" x14ac:dyDescent="0.2">
      <c r="A48" s="7">
        <v>4</v>
      </c>
      <c r="B48" s="89" t="s">
        <v>162</v>
      </c>
      <c r="C48" s="89">
        <v>1</v>
      </c>
      <c r="D48" s="89">
        <v>10000</v>
      </c>
      <c r="E48" s="89">
        <f t="shared" si="1"/>
        <v>10000</v>
      </c>
      <c r="F48" s="15"/>
    </row>
    <row r="49" spans="1:6" x14ac:dyDescent="0.2">
      <c r="A49" s="7">
        <v>5</v>
      </c>
      <c r="B49" s="8" t="s">
        <v>163</v>
      </c>
      <c r="C49" s="8">
        <v>4</v>
      </c>
      <c r="D49" s="8">
        <v>200</v>
      </c>
      <c r="E49" s="10">
        <f t="shared" si="1"/>
        <v>800</v>
      </c>
      <c r="F49" s="15"/>
    </row>
    <row r="50" spans="1:6" x14ac:dyDescent="0.2">
      <c r="A50" s="7">
        <v>6</v>
      </c>
      <c r="B50" s="26" t="s">
        <v>164</v>
      </c>
      <c r="C50" s="26">
        <v>1</v>
      </c>
      <c r="D50" s="26">
        <v>1000</v>
      </c>
      <c r="E50" s="27">
        <f t="shared" si="1"/>
        <v>1000</v>
      </c>
      <c r="F50" s="15"/>
    </row>
    <row r="51" spans="1:6" x14ac:dyDescent="0.2">
      <c r="A51" s="7">
        <v>7</v>
      </c>
      <c r="B51" s="26" t="s">
        <v>165</v>
      </c>
      <c r="C51" s="26">
        <v>1</v>
      </c>
      <c r="D51" s="26">
        <v>2500</v>
      </c>
      <c r="E51" s="27">
        <f t="shared" si="1"/>
        <v>2500</v>
      </c>
      <c r="F51" s="15"/>
    </row>
    <row r="52" spans="1:6" x14ac:dyDescent="0.2">
      <c r="A52" s="7">
        <v>8</v>
      </c>
      <c r="B52" s="8" t="s">
        <v>166</v>
      </c>
      <c r="C52" s="8">
        <v>1</v>
      </c>
      <c r="D52" s="8">
        <v>1500</v>
      </c>
      <c r="E52" s="10">
        <f t="shared" si="1"/>
        <v>1500</v>
      </c>
      <c r="F52" s="15"/>
    </row>
    <row r="53" spans="1:6" ht="15.75" x14ac:dyDescent="0.25">
      <c r="A53" s="1"/>
      <c r="B53" s="13" t="s">
        <v>9</v>
      </c>
      <c r="C53" s="13"/>
      <c r="D53" s="13"/>
      <c r="E53" s="87">
        <f>SUM(E45:E52)</f>
        <v>26800</v>
      </c>
      <c r="F53" s="21"/>
    </row>
    <row r="54" spans="1:6" ht="18.75" x14ac:dyDescent="0.3">
      <c r="A54" s="148" t="s">
        <v>218</v>
      </c>
      <c r="B54" s="148"/>
      <c r="C54" s="148"/>
      <c r="D54" s="148"/>
      <c r="E54" s="145">
        <f>E43+E53</f>
        <v>124100</v>
      </c>
    </row>
  </sheetData>
  <mergeCells count="3">
    <mergeCell ref="A4:E4"/>
    <mergeCell ref="A44:E44"/>
    <mergeCell ref="A54:D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E82"/>
  <sheetViews>
    <sheetView view="pageBreakPreview" topLeftCell="A16" zoomScale="60" workbookViewId="0">
      <selection activeCell="B1" sqref="B1:E1"/>
    </sheetView>
  </sheetViews>
  <sheetFormatPr defaultRowHeight="12.75" x14ac:dyDescent="0.2"/>
  <cols>
    <col min="1" max="1" width="12.85546875" style="15" customWidth="1"/>
    <col min="2" max="2" width="30.85546875" style="15" customWidth="1"/>
    <col min="3" max="4" width="15.140625" style="15" customWidth="1"/>
    <col min="5" max="5" width="26.28515625" style="15" customWidth="1"/>
  </cols>
  <sheetData>
    <row r="1" spans="1:5" ht="20.25" x14ac:dyDescent="0.3">
      <c r="A1" s="16"/>
      <c r="B1" s="171" t="s">
        <v>345</v>
      </c>
      <c r="C1" s="172"/>
      <c r="D1" s="172"/>
      <c r="E1" s="172"/>
    </row>
    <row r="2" spans="1:5" ht="15.7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</row>
    <row r="3" spans="1:5" ht="15.75" x14ac:dyDescent="0.25">
      <c r="A3" s="3"/>
      <c r="B3" s="4"/>
      <c r="C3" s="4"/>
      <c r="D3" s="5"/>
      <c r="E3" s="6"/>
    </row>
    <row r="4" spans="1:5" x14ac:dyDescent="0.2">
      <c r="A4" s="161" t="s">
        <v>5</v>
      </c>
      <c r="B4" s="162"/>
      <c r="C4" s="162"/>
      <c r="D4" s="162"/>
      <c r="E4" s="163"/>
    </row>
    <row r="5" spans="1:5" x14ac:dyDescent="0.2">
      <c r="A5" s="7">
        <v>1</v>
      </c>
      <c r="B5" s="8" t="s">
        <v>168</v>
      </c>
      <c r="C5" s="8">
        <v>27</v>
      </c>
      <c r="D5" s="8">
        <v>105</v>
      </c>
      <c r="E5" s="10">
        <f>C5*D5</f>
        <v>2835</v>
      </c>
    </row>
    <row r="6" spans="1:5" x14ac:dyDescent="0.2">
      <c r="A6" s="7">
        <v>2</v>
      </c>
      <c r="B6" s="8" t="s">
        <v>169</v>
      </c>
      <c r="C6" s="8">
        <v>130</v>
      </c>
      <c r="D6" s="8">
        <v>5.5</v>
      </c>
      <c r="E6" s="10">
        <f t="shared" ref="E6:E47" si="0">C6*D6</f>
        <v>715</v>
      </c>
    </row>
    <row r="7" spans="1:5" x14ac:dyDescent="0.2">
      <c r="A7" s="7">
        <v>3</v>
      </c>
      <c r="B7" s="8" t="s">
        <v>170</v>
      </c>
      <c r="C7" s="8">
        <v>26</v>
      </c>
      <c r="D7" s="8">
        <v>4.5</v>
      </c>
      <c r="E7" s="10">
        <f t="shared" si="0"/>
        <v>117</v>
      </c>
    </row>
    <row r="8" spans="1:5" x14ac:dyDescent="0.2">
      <c r="A8" s="7">
        <v>4</v>
      </c>
      <c r="B8" s="8" t="s">
        <v>171</v>
      </c>
      <c r="C8" s="8">
        <v>26</v>
      </c>
      <c r="D8" s="8">
        <v>4.5</v>
      </c>
      <c r="E8" s="10">
        <f t="shared" si="0"/>
        <v>117</v>
      </c>
    </row>
    <row r="9" spans="1:5" x14ac:dyDescent="0.2">
      <c r="A9" s="7">
        <v>5</v>
      </c>
      <c r="B9" s="8" t="s">
        <v>172</v>
      </c>
      <c r="C9" s="8">
        <v>13</v>
      </c>
      <c r="D9" s="8">
        <v>10</v>
      </c>
      <c r="E9" s="10">
        <f t="shared" si="0"/>
        <v>130</v>
      </c>
    </row>
    <row r="10" spans="1:5" x14ac:dyDescent="0.2">
      <c r="A10" s="7">
        <v>6</v>
      </c>
      <c r="B10" s="26" t="s">
        <v>173</v>
      </c>
      <c r="C10" s="26">
        <v>13</v>
      </c>
      <c r="D10" s="26">
        <v>20.28</v>
      </c>
      <c r="E10" s="27">
        <f t="shared" si="0"/>
        <v>263.64</v>
      </c>
    </row>
    <row r="11" spans="1:5" x14ac:dyDescent="0.2">
      <c r="A11" s="7">
        <v>7</v>
      </c>
      <c r="B11" s="8" t="s">
        <v>174</v>
      </c>
      <c r="C11" s="8">
        <v>26</v>
      </c>
      <c r="D11" s="8">
        <v>2</v>
      </c>
      <c r="E11" s="10">
        <f t="shared" si="0"/>
        <v>52</v>
      </c>
    </row>
    <row r="12" spans="1:5" x14ac:dyDescent="0.2">
      <c r="A12" s="7">
        <v>8</v>
      </c>
      <c r="B12" s="8" t="s">
        <v>132</v>
      </c>
      <c r="C12" s="8">
        <v>13</v>
      </c>
      <c r="D12" s="8">
        <v>8.57</v>
      </c>
      <c r="E12" s="10">
        <f t="shared" si="0"/>
        <v>111.41</v>
      </c>
    </row>
    <row r="13" spans="1:5" x14ac:dyDescent="0.2">
      <c r="A13" s="7">
        <v>9</v>
      </c>
      <c r="B13" s="8" t="s">
        <v>175</v>
      </c>
      <c r="C13" s="8">
        <v>13</v>
      </c>
      <c r="D13" s="8">
        <v>5.12</v>
      </c>
      <c r="E13" s="10">
        <f t="shared" si="0"/>
        <v>66.56</v>
      </c>
    </row>
    <row r="14" spans="1:5" x14ac:dyDescent="0.2">
      <c r="A14" s="7">
        <v>10</v>
      </c>
      <c r="B14" s="8" t="s">
        <v>176</v>
      </c>
      <c r="C14" s="8">
        <v>26</v>
      </c>
      <c r="D14" s="8">
        <v>12.34</v>
      </c>
      <c r="E14" s="10">
        <f t="shared" si="0"/>
        <v>320.83999999999997</v>
      </c>
    </row>
    <row r="15" spans="1:5" x14ac:dyDescent="0.2">
      <c r="A15" s="7">
        <v>11</v>
      </c>
      <c r="B15" s="8" t="s">
        <v>177</v>
      </c>
      <c r="C15" s="8">
        <v>13</v>
      </c>
      <c r="D15" s="8">
        <v>4.13</v>
      </c>
      <c r="E15" s="10">
        <f t="shared" si="0"/>
        <v>53.69</v>
      </c>
    </row>
    <row r="16" spans="1:5" x14ac:dyDescent="0.2">
      <c r="A16" s="7">
        <v>12</v>
      </c>
      <c r="B16" s="8" t="s">
        <v>32</v>
      </c>
      <c r="C16" s="8">
        <v>100</v>
      </c>
      <c r="D16" s="8">
        <v>5</v>
      </c>
      <c r="E16" s="10">
        <f t="shared" si="0"/>
        <v>500</v>
      </c>
    </row>
    <row r="17" spans="1:5" x14ac:dyDescent="0.2">
      <c r="A17" s="7">
        <v>13</v>
      </c>
      <c r="B17" s="90" t="s">
        <v>178</v>
      </c>
      <c r="C17" s="90">
        <v>30</v>
      </c>
      <c r="D17" s="90">
        <v>60.84</v>
      </c>
      <c r="E17" s="50">
        <f t="shared" si="0"/>
        <v>1825.2</v>
      </c>
    </row>
    <row r="18" spans="1:5" x14ac:dyDescent="0.2">
      <c r="A18" s="7">
        <v>14</v>
      </c>
      <c r="B18" s="26" t="s">
        <v>38</v>
      </c>
      <c r="C18" s="26">
        <v>13</v>
      </c>
      <c r="D18" s="26">
        <v>14.83</v>
      </c>
      <c r="E18" s="27">
        <f t="shared" si="0"/>
        <v>192.79</v>
      </c>
    </row>
    <row r="19" spans="1:5" x14ac:dyDescent="0.2">
      <c r="A19" s="7">
        <v>15</v>
      </c>
      <c r="B19" s="26" t="s">
        <v>39</v>
      </c>
      <c r="C19" s="26">
        <v>13</v>
      </c>
      <c r="D19" s="26">
        <v>6.99</v>
      </c>
      <c r="E19" s="27">
        <f t="shared" si="0"/>
        <v>90.87</v>
      </c>
    </row>
    <row r="20" spans="1:5" x14ac:dyDescent="0.2">
      <c r="A20" s="7">
        <v>16</v>
      </c>
      <c r="B20" s="8" t="s">
        <v>49</v>
      </c>
      <c r="C20" s="28">
        <v>60</v>
      </c>
      <c r="D20" s="8">
        <v>75</v>
      </c>
      <c r="E20" s="10">
        <f t="shared" si="0"/>
        <v>4500</v>
      </c>
    </row>
    <row r="21" spans="1:5" x14ac:dyDescent="0.2">
      <c r="A21" s="7">
        <v>17</v>
      </c>
      <c r="B21" s="8" t="s">
        <v>179</v>
      </c>
      <c r="C21" s="8">
        <v>60</v>
      </c>
      <c r="D21" s="8">
        <v>2.9</v>
      </c>
      <c r="E21" s="10">
        <f t="shared" si="0"/>
        <v>174</v>
      </c>
    </row>
    <row r="22" spans="1:5" x14ac:dyDescent="0.2">
      <c r="A22" s="7">
        <v>18</v>
      </c>
      <c r="B22" s="26" t="s">
        <v>180</v>
      </c>
      <c r="C22" s="26">
        <v>10</v>
      </c>
      <c r="D22" s="26">
        <v>40</v>
      </c>
      <c r="E22" s="27">
        <f t="shared" si="0"/>
        <v>400</v>
      </c>
    </row>
    <row r="23" spans="1:5" x14ac:dyDescent="0.2">
      <c r="A23" s="7">
        <v>19</v>
      </c>
      <c r="B23" s="49" t="s">
        <v>181</v>
      </c>
      <c r="C23" s="8">
        <v>10</v>
      </c>
      <c r="D23" s="8">
        <v>4.79</v>
      </c>
      <c r="E23" s="10">
        <f t="shared" si="0"/>
        <v>47.9</v>
      </c>
    </row>
    <row r="24" spans="1:5" x14ac:dyDescent="0.2">
      <c r="A24" s="7">
        <v>20</v>
      </c>
      <c r="B24" s="8" t="s">
        <v>182</v>
      </c>
      <c r="C24" s="8">
        <v>10</v>
      </c>
      <c r="D24" s="8">
        <v>4.88</v>
      </c>
      <c r="E24" s="10">
        <f t="shared" si="0"/>
        <v>48.8</v>
      </c>
    </row>
    <row r="25" spans="1:5" x14ac:dyDescent="0.2">
      <c r="A25" s="7">
        <v>21</v>
      </c>
      <c r="B25" s="8" t="s">
        <v>183</v>
      </c>
      <c r="C25" s="8">
        <v>5</v>
      </c>
      <c r="D25" s="8">
        <v>22</v>
      </c>
      <c r="E25" s="10">
        <f t="shared" si="0"/>
        <v>110</v>
      </c>
    </row>
    <row r="26" spans="1:5" x14ac:dyDescent="0.2">
      <c r="A26" s="7">
        <v>22</v>
      </c>
      <c r="B26" s="26" t="s">
        <v>184</v>
      </c>
      <c r="C26" s="26">
        <v>2</v>
      </c>
      <c r="D26" s="26">
        <v>50</v>
      </c>
      <c r="E26" s="27">
        <f t="shared" si="0"/>
        <v>100</v>
      </c>
    </row>
    <row r="27" spans="1:5" x14ac:dyDescent="0.2">
      <c r="A27" s="7">
        <v>23</v>
      </c>
      <c r="B27" s="26" t="s">
        <v>185</v>
      </c>
      <c r="C27" s="26">
        <v>100</v>
      </c>
      <c r="D27" s="26">
        <v>30</v>
      </c>
      <c r="E27" s="27">
        <f t="shared" si="0"/>
        <v>3000</v>
      </c>
    </row>
    <row r="28" spans="1:5" x14ac:dyDescent="0.2">
      <c r="A28" s="7">
        <v>24</v>
      </c>
      <c r="B28" s="8" t="s">
        <v>186</v>
      </c>
      <c r="C28" s="8">
        <v>50</v>
      </c>
      <c r="D28" s="8">
        <v>2.6</v>
      </c>
      <c r="E28" s="10">
        <f t="shared" si="0"/>
        <v>130</v>
      </c>
    </row>
    <row r="29" spans="1:5" x14ac:dyDescent="0.2">
      <c r="A29" s="7">
        <v>25</v>
      </c>
      <c r="B29" s="8" t="s">
        <v>187</v>
      </c>
      <c r="C29" s="8">
        <v>50</v>
      </c>
      <c r="D29" s="8">
        <v>6.25</v>
      </c>
      <c r="E29" s="10">
        <f t="shared" si="0"/>
        <v>312.5</v>
      </c>
    </row>
    <row r="30" spans="1:5" x14ac:dyDescent="0.2">
      <c r="A30" s="7">
        <v>26</v>
      </c>
      <c r="B30" s="26" t="s">
        <v>188</v>
      </c>
      <c r="C30" s="26">
        <v>10</v>
      </c>
      <c r="D30" s="26">
        <v>150</v>
      </c>
      <c r="E30" s="27">
        <f t="shared" si="0"/>
        <v>1500</v>
      </c>
    </row>
    <row r="31" spans="1:5" x14ac:dyDescent="0.2">
      <c r="A31" s="7">
        <v>27</v>
      </c>
      <c r="B31" s="26" t="s">
        <v>189</v>
      </c>
      <c r="C31" s="26">
        <v>13</v>
      </c>
      <c r="D31" s="26">
        <v>550</v>
      </c>
      <c r="E31" s="27">
        <f t="shared" si="0"/>
        <v>7150</v>
      </c>
    </row>
    <row r="32" spans="1:5" x14ac:dyDescent="0.2">
      <c r="A32" s="7">
        <v>28</v>
      </c>
      <c r="B32" s="8" t="s">
        <v>190</v>
      </c>
      <c r="C32" s="8">
        <v>10</v>
      </c>
      <c r="D32" s="8">
        <v>45</v>
      </c>
      <c r="E32" s="10">
        <f t="shared" si="0"/>
        <v>450</v>
      </c>
    </row>
    <row r="33" spans="1:5" x14ac:dyDescent="0.2">
      <c r="A33" s="7">
        <v>29</v>
      </c>
      <c r="B33" s="8" t="s">
        <v>36</v>
      </c>
      <c r="C33" s="8">
        <v>5</v>
      </c>
      <c r="D33" s="8">
        <v>46</v>
      </c>
      <c r="E33" s="10">
        <f t="shared" si="0"/>
        <v>230</v>
      </c>
    </row>
    <row r="34" spans="1:5" x14ac:dyDescent="0.2">
      <c r="A34" s="7">
        <v>30</v>
      </c>
      <c r="B34" s="8" t="s">
        <v>191</v>
      </c>
      <c r="C34" s="8">
        <v>4</v>
      </c>
      <c r="D34" s="8">
        <v>7.5</v>
      </c>
      <c r="E34" s="10">
        <f t="shared" si="0"/>
        <v>30</v>
      </c>
    </row>
    <row r="35" spans="1:5" x14ac:dyDescent="0.2">
      <c r="A35" s="7">
        <v>31</v>
      </c>
      <c r="B35" s="8" t="s">
        <v>192</v>
      </c>
      <c r="C35" s="8">
        <v>4</v>
      </c>
      <c r="D35" s="8">
        <v>13.14</v>
      </c>
      <c r="E35" s="10">
        <f t="shared" si="0"/>
        <v>52.56</v>
      </c>
    </row>
    <row r="36" spans="1:5" x14ac:dyDescent="0.2">
      <c r="A36" s="7">
        <v>32</v>
      </c>
      <c r="B36" s="26" t="s">
        <v>193</v>
      </c>
      <c r="C36" s="26">
        <v>5</v>
      </c>
      <c r="D36" s="26">
        <v>90</v>
      </c>
      <c r="E36" s="27">
        <f t="shared" si="0"/>
        <v>450</v>
      </c>
    </row>
    <row r="37" spans="1:5" x14ac:dyDescent="0.2">
      <c r="A37" s="7">
        <v>33</v>
      </c>
      <c r="B37" s="26" t="s">
        <v>194</v>
      </c>
      <c r="C37" s="26">
        <v>13</v>
      </c>
      <c r="D37" s="26">
        <v>170</v>
      </c>
      <c r="E37" s="27">
        <f t="shared" si="0"/>
        <v>2210</v>
      </c>
    </row>
    <row r="38" spans="1:5" x14ac:dyDescent="0.2">
      <c r="A38" s="7">
        <v>34</v>
      </c>
      <c r="B38" s="26" t="s">
        <v>195</v>
      </c>
      <c r="C38" s="26">
        <v>13</v>
      </c>
      <c r="D38" s="26">
        <v>85</v>
      </c>
      <c r="E38" s="27">
        <f t="shared" si="0"/>
        <v>1105</v>
      </c>
    </row>
    <row r="39" spans="1:5" x14ac:dyDescent="0.2">
      <c r="A39" s="7">
        <v>35</v>
      </c>
      <c r="B39" s="8" t="s">
        <v>196</v>
      </c>
      <c r="C39" s="8">
        <v>5</v>
      </c>
      <c r="D39" s="8">
        <v>60</v>
      </c>
      <c r="E39" s="10">
        <f t="shared" si="0"/>
        <v>300</v>
      </c>
    </row>
    <row r="40" spans="1:5" x14ac:dyDescent="0.2">
      <c r="A40" s="7">
        <v>36</v>
      </c>
      <c r="B40" s="8" t="s">
        <v>197</v>
      </c>
      <c r="C40" s="8">
        <v>4</v>
      </c>
      <c r="D40" s="8">
        <v>14</v>
      </c>
      <c r="E40" s="10">
        <f t="shared" si="0"/>
        <v>56</v>
      </c>
    </row>
    <row r="41" spans="1:5" x14ac:dyDescent="0.2">
      <c r="A41" s="7">
        <v>37</v>
      </c>
      <c r="B41" s="8" t="s">
        <v>198</v>
      </c>
      <c r="C41" s="8">
        <v>4</v>
      </c>
      <c r="D41" s="8">
        <v>25</v>
      </c>
      <c r="E41" s="10">
        <f t="shared" si="0"/>
        <v>100</v>
      </c>
    </row>
    <row r="42" spans="1:5" x14ac:dyDescent="0.2">
      <c r="A42" s="7">
        <v>38</v>
      </c>
      <c r="B42" s="8" t="s">
        <v>199</v>
      </c>
      <c r="C42" s="8">
        <v>1</v>
      </c>
      <c r="D42" s="8">
        <v>10</v>
      </c>
      <c r="E42" s="10">
        <f t="shared" si="0"/>
        <v>10</v>
      </c>
    </row>
    <row r="43" spans="1:5" x14ac:dyDescent="0.2">
      <c r="A43" s="7">
        <v>39</v>
      </c>
      <c r="B43" s="8" t="s">
        <v>200</v>
      </c>
      <c r="C43" s="8">
        <v>2</v>
      </c>
      <c r="D43" s="8">
        <v>23</v>
      </c>
      <c r="E43" s="10">
        <f t="shared" si="0"/>
        <v>46</v>
      </c>
    </row>
    <row r="44" spans="1:5" x14ac:dyDescent="0.2">
      <c r="A44" s="7">
        <v>40</v>
      </c>
      <c r="B44" s="8" t="s">
        <v>201</v>
      </c>
      <c r="C44" s="8">
        <v>3</v>
      </c>
      <c r="D44" s="8">
        <v>15</v>
      </c>
      <c r="E44" s="10">
        <f t="shared" si="0"/>
        <v>45</v>
      </c>
    </row>
    <row r="45" spans="1:5" x14ac:dyDescent="0.2">
      <c r="A45" s="7">
        <v>41</v>
      </c>
      <c r="B45" s="26" t="s">
        <v>202</v>
      </c>
      <c r="C45" s="26">
        <v>5</v>
      </c>
      <c r="D45" s="26">
        <v>70</v>
      </c>
      <c r="E45" s="27">
        <f t="shared" si="0"/>
        <v>350</v>
      </c>
    </row>
    <row r="46" spans="1:5" x14ac:dyDescent="0.2">
      <c r="A46" s="7">
        <v>42</v>
      </c>
      <c r="B46" s="8" t="s">
        <v>203</v>
      </c>
      <c r="C46" s="8">
        <v>4</v>
      </c>
      <c r="D46" s="8">
        <v>150</v>
      </c>
      <c r="E46" s="10">
        <f t="shared" si="0"/>
        <v>600</v>
      </c>
    </row>
    <row r="47" spans="1:5" x14ac:dyDescent="0.2">
      <c r="A47" s="7">
        <v>43</v>
      </c>
      <c r="B47" s="15" t="s">
        <v>204</v>
      </c>
      <c r="C47" s="8">
        <v>5</v>
      </c>
      <c r="D47" s="8">
        <v>12</v>
      </c>
      <c r="E47" s="10">
        <f t="shared" si="0"/>
        <v>60</v>
      </c>
    </row>
    <row r="48" spans="1:5" x14ac:dyDescent="0.2">
      <c r="A48" s="7">
        <v>44</v>
      </c>
      <c r="B48" s="26" t="s">
        <v>205</v>
      </c>
      <c r="C48" s="26">
        <v>2</v>
      </c>
      <c r="D48" s="26">
        <v>400</v>
      </c>
      <c r="E48" s="27">
        <f t="shared" ref="E48:E53" si="1">C48*D48</f>
        <v>800</v>
      </c>
    </row>
    <row r="49" spans="1:5" x14ac:dyDescent="0.2">
      <c r="A49" s="7">
        <v>45</v>
      </c>
      <c r="B49" s="26" t="s">
        <v>206</v>
      </c>
      <c r="C49" s="26">
        <v>1</v>
      </c>
      <c r="D49" s="26">
        <v>400</v>
      </c>
      <c r="E49" s="27">
        <f t="shared" si="1"/>
        <v>400</v>
      </c>
    </row>
    <row r="50" spans="1:5" x14ac:dyDescent="0.2">
      <c r="A50" s="7">
        <v>46</v>
      </c>
      <c r="B50" s="26" t="s">
        <v>207</v>
      </c>
      <c r="C50" s="26">
        <v>14</v>
      </c>
      <c r="D50" s="26">
        <v>500</v>
      </c>
      <c r="E50" s="27">
        <f t="shared" si="1"/>
        <v>7000</v>
      </c>
    </row>
    <row r="51" spans="1:5" x14ac:dyDescent="0.2">
      <c r="A51" s="7">
        <v>47</v>
      </c>
      <c r="B51" s="26" t="s">
        <v>208</v>
      </c>
      <c r="C51" s="26">
        <v>2</v>
      </c>
      <c r="D51" s="26">
        <v>700</v>
      </c>
      <c r="E51" s="27">
        <f t="shared" si="1"/>
        <v>1400</v>
      </c>
    </row>
    <row r="52" spans="1:5" x14ac:dyDescent="0.2">
      <c r="A52" s="7">
        <v>48</v>
      </c>
      <c r="B52" s="8" t="s">
        <v>209</v>
      </c>
      <c r="C52" s="8">
        <v>2</v>
      </c>
      <c r="D52" s="8">
        <v>1500</v>
      </c>
      <c r="E52" s="10">
        <f t="shared" si="1"/>
        <v>3000</v>
      </c>
    </row>
    <row r="53" spans="1:5" x14ac:dyDescent="0.2">
      <c r="A53" s="7">
        <v>49</v>
      </c>
      <c r="B53" s="8" t="s">
        <v>341</v>
      </c>
      <c r="C53" s="8">
        <v>10</v>
      </c>
      <c r="D53" s="8">
        <v>1500</v>
      </c>
      <c r="E53" s="10">
        <f t="shared" si="1"/>
        <v>15000</v>
      </c>
    </row>
    <row r="54" spans="1:5" ht="15.75" x14ac:dyDescent="0.25">
      <c r="A54" s="1"/>
      <c r="B54" s="13" t="s">
        <v>9</v>
      </c>
      <c r="C54" s="13"/>
      <c r="D54" s="13"/>
      <c r="E54" s="87">
        <f>SUM(E5:E53)</f>
        <v>58558.759999999995</v>
      </c>
    </row>
    <row r="55" spans="1:5" ht="20.25" x14ac:dyDescent="0.3">
      <c r="B55" s="16"/>
      <c r="C55" s="17"/>
      <c r="D55" s="16"/>
      <c r="E55" s="18"/>
    </row>
    <row r="56" spans="1:5" x14ac:dyDescent="0.2">
      <c r="A56" s="161" t="s">
        <v>10</v>
      </c>
      <c r="B56" s="162"/>
      <c r="C56" s="162"/>
      <c r="D56" s="162"/>
      <c r="E56" s="163"/>
    </row>
    <row r="57" spans="1:5" ht="32.25" customHeight="1" x14ac:dyDescent="0.2">
      <c r="A57" s="7">
        <v>1</v>
      </c>
      <c r="B57" s="11" t="s">
        <v>210</v>
      </c>
      <c r="C57" s="8">
        <v>1</v>
      </c>
      <c r="D57" s="8">
        <v>6000</v>
      </c>
      <c r="E57" s="10">
        <f>C57*D57</f>
        <v>6000</v>
      </c>
    </row>
    <row r="58" spans="1:5" x14ac:dyDescent="0.2">
      <c r="A58" s="7">
        <v>2</v>
      </c>
      <c r="B58" s="8" t="s">
        <v>211</v>
      </c>
      <c r="C58" s="8">
        <v>1</v>
      </c>
      <c r="D58" s="8">
        <v>2</v>
      </c>
      <c r="E58" s="10">
        <f t="shared" ref="E58:E61" si="2">C58*D58</f>
        <v>2</v>
      </c>
    </row>
    <row r="59" spans="1:5" ht="24" customHeight="1" x14ac:dyDescent="0.2">
      <c r="A59" s="7">
        <v>3</v>
      </c>
      <c r="B59" s="53" t="s">
        <v>212</v>
      </c>
      <c r="C59" s="8">
        <v>1</v>
      </c>
      <c r="D59" s="8">
        <v>2650</v>
      </c>
      <c r="E59" s="10">
        <f t="shared" si="2"/>
        <v>2650</v>
      </c>
    </row>
    <row r="60" spans="1:5" x14ac:dyDescent="0.2">
      <c r="A60" s="7">
        <v>4</v>
      </c>
      <c r="B60" s="26" t="s">
        <v>213</v>
      </c>
      <c r="C60" s="26">
        <v>1</v>
      </c>
      <c r="D60" s="26">
        <v>5000</v>
      </c>
      <c r="E60" s="27">
        <f t="shared" si="2"/>
        <v>5000</v>
      </c>
    </row>
    <row r="61" spans="1:5" ht="26.25" customHeight="1" x14ac:dyDescent="0.2">
      <c r="A61" s="7">
        <v>5</v>
      </c>
      <c r="B61" s="11" t="s">
        <v>214</v>
      </c>
      <c r="C61" s="8">
        <v>1</v>
      </c>
      <c r="D61" s="8">
        <v>10000</v>
      </c>
      <c r="E61" s="10">
        <f t="shared" si="2"/>
        <v>10000</v>
      </c>
    </row>
    <row r="62" spans="1:5" ht="15.75" x14ac:dyDescent="0.25">
      <c r="A62" s="1"/>
      <c r="B62" s="13" t="s">
        <v>9</v>
      </c>
      <c r="C62" s="13"/>
      <c r="D62" s="13"/>
      <c r="E62" s="87">
        <f>SUM(E57:E61)</f>
        <v>23652</v>
      </c>
    </row>
    <row r="64" spans="1:5" x14ac:dyDescent="0.2">
      <c r="A64" s="161" t="s">
        <v>12</v>
      </c>
      <c r="B64" s="162"/>
      <c r="C64" s="162"/>
      <c r="D64" s="162"/>
      <c r="E64" s="163"/>
    </row>
    <row r="65" spans="1:5" x14ac:dyDescent="0.2">
      <c r="A65" s="7">
        <v>1</v>
      </c>
      <c r="B65" s="8" t="s">
        <v>215</v>
      </c>
      <c r="C65" s="8">
        <v>20</v>
      </c>
      <c r="D65" s="8">
        <v>30</v>
      </c>
      <c r="E65" s="10">
        <f>C65*D65</f>
        <v>600</v>
      </c>
    </row>
    <row r="66" spans="1:5" x14ac:dyDescent="0.2">
      <c r="A66" s="7">
        <v>2</v>
      </c>
      <c r="B66" s="9"/>
      <c r="C66" s="9"/>
      <c r="D66" s="9"/>
      <c r="E66" s="10">
        <f>C66*D66</f>
        <v>0</v>
      </c>
    </row>
    <row r="67" spans="1:5" ht="15.75" x14ac:dyDescent="0.25">
      <c r="A67" s="1"/>
      <c r="B67" s="13" t="s">
        <v>9</v>
      </c>
      <c r="C67" s="13"/>
      <c r="D67" s="13"/>
      <c r="E67" s="87">
        <f>SUM(E65:E66)</f>
        <v>600</v>
      </c>
    </row>
    <row r="70" spans="1:5" x14ac:dyDescent="0.2">
      <c r="A70" s="161" t="s">
        <v>216</v>
      </c>
      <c r="B70" s="162"/>
      <c r="C70" s="162"/>
      <c r="D70" s="162"/>
      <c r="E70" s="163"/>
    </row>
    <row r="71" spans="1:5" x14ac:dyDescent="0.2">
      <c r="A71" s="7">
        <v>1</v>
      </c>
      <c r="B71" s="8" t="s">
        <v>217</v>
      </c>
      <c r="C71" s="8">
        <v>1</v>
      </c>
      <c r="D71" s="8">
        <v>50</v>
      </c>
      <c r="E71" s="10">
        <f>C71*D71</f>
        <v>50</v>
      </c>
    </row>
    <row r="72" spans="1:5" x14ac:dyDescent="0.2">
      <c r="A72" s="7">
        <v>2</v>
      </c>
      <c r="B72" s="9"/>
      <c r="C72" s="9"/>
      <c r="D72" s="9"/>
      <c r="E72" s="10">
        <f>C72*D72</f>
        <v>0</v>
      </c>
    </row>
    <row r="73" spans="1:5" ht="15.75" x14ac:dyDescent="0.25">
      <c r="A73" s="1"/>
      <c r="B73" s="13" t="s">
        <v>9</v>
      </c>
      <c r="C73" s="13"/>
      <c r="D73" s="13"/>
      <c r="E73" s="87">
        <f>SUM(E71:E72)</f>
        <v>50</v>
      </c>
    </row>
    <row r="74" spans="1:5" ht="18.75" x14ac:dyDescent="0.3">
      <c r="A74" s="156" t="s">
        <v>218</v>
      </c>
      <c r="B74" s="156"/>
      <c r="C74" s="156"/>
      <c r="D74" s="156"/>
      <c r="E74" s="30">
        <f>E54+E62+E67+E73</f>
        <v>82860.759999999995</v>
      </c>
    </row>
    <row r="75" spans="1:5" x14ac:dyDescent="0.2">
      <c r="A75" s="146">
        <v>250404</v>
      </c>
      <c r="B75" s="146"/>
      <c r="C75" s="146"/>
      <c r="D75" s="146"/>
      <c r="E75" s="146"/>
    </row>
    <row r="76" spans="1:5" x14ac:dyDescent="0.2">
      <c r="A76" s="147"/>
      <c r="B76" s="147"/>
      <c r="C76" s="147"/>
      <c r="D76" s="147"/>
      <c r="E76" s="147"/>
    </row>
    <row r="77" spans="1:5" x14ac:dyDescent="0.2">
      <c r="A77" s="161" t="s">
        <v>13</v>
      </c>
      <c r="B77" s="162"/>
      <c r="C77" s="162"/>
      <c r="D77" s="162"/>
      <c r="E77" s="163"/>
    </row>
    <row r="78" spans="1:5" x14ac:dyDescent="0.2">
      <c r="A78" s="7">
        <v>1</v>
      </c>
      <c r="B78" s="8" t="s">
        <v>219</v>
      </c>
      <c r="C78" s="8"/>
      <c r="D78" s="8"/>
      <c r="E78" s="10">
        <v>45000</v>
      </c>
    </row>
    <row r="79" spans="1:5" x14ac:dyDescent="0.2">
      <c r="A79" s="7">
        <v>2</v>
      </c>
      <c r="B79" s="9"/>
      <c r="C79" s="9"/>
      <c r="D79" s="9"/>
      <c r="E79" s="10">
        <f>C79*D79</f>
        <v>0</v>
      </c>
    </row>
    <row r="80" spans="1:5" x14ac:dyDescent="0.2">
      <c r="A80" s="169" t="s">
        <v>220</v>
      </c>
      <c r="B80" s="169"/>
      <c r="C80" s="169"/>
      <c r="D80" s="169"/>
      <c r="E80" s="167">
        <f>E74+E78</f>
        <v>127860.76</v>
      </c>
    </row>
    <row r="81" spans="1:5" x14ac:dyDescent="0.2">
      <c r="A81" s="170"/>
      <c r="B81" s="170"/>
      <c r="C81" s="170"/>
      <c r="D81" s="170"/>
      <c r="E81" s="168"/>
    </row>
    <row r="82" spans="1:5" x14ac:dyDescent="0.2">
      <c r="A82" s="170"/>
      <c r="B82" s="170"/>
      <c r="C82" s="170"/>
      <c r="D82" s="170"/>
      <c r="E82" s="168"/>
    </row>
  </sheetData>
  <mergeCells count="10">
    <mergeCell ref="A75:E76"/>
    <mergeCell ref="A77:E77"/>
    <mergeCell ref="E80:E82"/>
    <mergeCell ref="A80:D82"/>
    <mergeCell ref="B1:E1"/>
    <mergeCell ref="A4:E4"/>
    <mergeCell ref="A56:E56"/>
    <mergeCell ref="A64:E64"/>
    <mergeCell ref="A70:E70"/>
    <mergeCell ref="A74:D74"/>
  </mergeCells>
  <pageMargins left="0.7" right="0.7" top="0.75" bottom="0.75" header="0.3" footer="0.3"/>
  <pageSetup paperSize="9" scale="8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abSelected="1" topLeftCell="A28" workbookViewId="0">
      <selection activeCell="H65" sqref="H65"/>
    </sheetView>
  </sheetViews>
  <sheetFormatPr defaultRowHeight="12.75" x14ac:dyDescent="0.2"/>
  <cols>
    <col min="2" max="2" width="39.28515625" customWidth="1"/>
    <col min="3" max="3" width="17.140625" customWidth="1"/>
    <col min="4" max="4" width="15.42578125" customWidth="1"/>
    <col min="5" max="5" width="24.42578125" customWidth="1"/>
  </cols>
  <sheetData>
    <row r="1" spans="1:5" ht="23.25" x14ac:dyDescent="0.35">
      <c r="A1" s="44" t="s">
        <v>221</v>
      </c>
      <c r="B1" s="44"/>
      <c r="C1" s="91" t="s">
        <v>222</v>
      </c>
      <c r="D1" s="92"/>
      <c r="E1" s="92"/>
    </row>
    <row r="2" spans="1:5" ht="23.25" x14ac:dyDescent="0.35">
      <c r="A2" s="44"/>
      <c r="B2" s="56" t="s">
        <v>167</v>
      </c>
      <c r="C2" s="57"/>
      <c r="D2" s="57"/>
      <c r="E2" s="57"/>
    </row>
    <row r="3" spans="1:5" x14ac:dyDescent="0.2">
      <c r="A3" s="43"/>
      <c r="B3" s="43"/>
      <c r="C3" s="43"/>
      <c r="D3" s="43"/>
      <c r="E3" s="43"/>
    </row>
    <row r="4" spans="1:5" x14ac:dyDescent="0.2">
      <c r="A4" s="43"/>
      <c r="B4" s="43"/>
      <c r="C4" s="43"/>
      <c r="D4" s="43"/>
      <c r="E4" s="43"/>
    </row>
    <row r="5" spans="1:5" ht="15.75" x14ac:dyDescent="0.25">
      <c r="A5" s="32" t="s">
        <v>0</v>
      </c>
      <c r="B5" s="32" t="s">
        <v>1</v>
      </c>
      <c r="C5" s="32" t="s">
        <v>2</v>
      </c>
      <c r="D5" s="33" t="s">
        <v>3</v>
      </c>
      <c r="E5" s="33" t="s">
        <v>4</v>
      </c>
    </row>
    <row r="6" spans="1:5" ht="15.75" x14ac:dyDescent="0.25">
      <c r="A6" s="34"/>
      <c r="B6" s="35"/>
      <c r="C6" s="35"/>
      <c r="D6" s="36"/>
      <c r="E6" s="37"/>
    </row>
    <row r="7" spans="1:5" x14ac:dyDescent="0.2">
      <c r="A7" s="173" t="s">
        <v>5</v>
      </c>
      <c r="B7" s="174"/>
      <c r="C7" s="174"/>
      <c r="D7" s="174"/>
      <c r="E7" s="175"/>
    </row>
    <row r="8" spans="1:5" x14ac:dyDescent="0.2">
      <c r="A8" s="38">
        <v>1</v>
      </c>
      <c r="B8" s="39" t="s">
        <v>223</v>
      </c>
      <c r="C8" s="39">
        <v>5</v>
      </c>
      <c r="D8" s="39">
        <v>30.15</v>
      </c>
      <c r="E8" s="40">
        <f>C8*D8</f>
        <v>150.75</v>
      </c>
    </row>
    <row r="9" spans="1:5" x14ac:dyDescent="0.2">
      <c r="A9" s="38">
        <v>2</v>
      </c>
      <c r="B9" s="39" t="s">
        <v>7</v>
      </c>
      <c r="C9" s="39">
        <v>110</v>
      </c>
      <c r="D9" s="39">
        <v>12</v>
      </c>
      <c r="E9" s="40">
        <f t="shared" ref="E9:E38" si="0">C9*D9</f>
        <v>1320</v>
      </c>
    </row>
    <row r="10" spans="1:5" x14ac:dyDescent="0.2">
      <c r="A10" s="38">
        <v>3</v>
      </c>
      <c r="B10" s="39" t="s">
        <v>34</v>
      </c>
      <c r="C10" s="39">
        <v>8</v>
      </c>
      <c r="D10" s="39">
        <v>60.8</v>
      </c>
      <c r="E10" s="40">
        <f t="shared" si="0"/>
        <v>486.4</v>
      </c>
    </row>
    <row r="11" spans="1:5" x14ac:dyDescent="0.2">
      <c r="A11" s="38">
        <v>4</v>
      </c>
      <c r="B11" s="39" t="s">
        <v>182</v>
      </c>
      <c r="C11" s="39">
        <v>150</v>
      </c>
      <c r="D11" s="39">
        <v>5.2</v>
      </c>
      <c r="E11" s="40">
        <f t="shared" si="0"/>
        <v>780</v>
      </c>
    </row>
    <row r="12" spans="1:5" x14ac:dyDescent="0.2">
      <c r="A12" s="38">
        <v>5</v>
      </c>
      <c r="B12" s="39" t="s">
        <v>224</v>
      </c>
      <c r="C12" s="39">
        <v>11</v>
      </c>
      <c r="D12" s="39">
        <v>22.6</v>
      </c>
      <c r="E12" s="40">
        <f t="shared" si="0"/>
        <v>248.60000000000002</v>
      </c>
    </row>
    <row r="13" spans="1:5" x14ac:dyDescent="0.2">
      <c r="A13" s="38">
        <v>6</v>
      </c>
      <c r="B13" s="39" t="s">
        <v>33</v>
      </c>
      <c r="C13" s="39">
        <v>12</v>
      </c>
      <c r="D13" s="39">
        <v>56</v>
      </c>
      <c r="E13" s="40">
        <f t="shared" si="0"/>
        <v>672</v>
      </c>
    </row>
    <row r="14" spans="1:5" x14ac:dyDescent="0.2">
      <c r="A14" s="38">
        <v>7</v>
      </c>
      <c r="B14" s="39" t="s">
        <v>225</v>
      </c>
      <c r="C14" s="39">
        <v>11</v>
      </c>
      <c r="D14" s="39">
        <v>15</v>
      </c>
      <c r="E14" s="40">
        <f t="shared" si="0"/>
        <v>165</v>
      </c>
    </row>
    <row r="15" spans="1:5" x14ac:dyDescent="0.2">
      <c r="A15" s="38">
        <v>8</v>
      </c>
      <c r="B15" s="39" t="s">
        <v>226</v>
      </c>
      <c r="C15" s="39">
        <v>11</v>
      </c>
      <c r="D15" s="39">
        <v>27.09</v>
      </c>
      <c r="E15" s="40">
        <f t="shared" si="0"/>
        <v>297.99</v>
      </c>
    </row>
    <row r="16" spans="1:5" x14ac:dyDescent="0.2">
      <c r="A16" s="38">
        <v>9</v>
      </c>
      <c r="B16" s="39" t="s">
        <v>227</v>
      </c>
      <c r="C16" s="39">
        <v>6</v>
      </c>
      <c r="D16" s="39">
        <v>120</v>
      </c>
      <c r="E16" s="40">
        <f t="shared" si="0"/>
        <v>720</v>
      </c>
    </row>
    <row r="17" spans="1:5" x14ac:dyDescent="0.2">
      <c r="A17" s="38">
        <v>10</v>
      </c>
      <c r="B17" s="39" t="s">
        <v>228</v>
      </c>
      <c r="C17" s="39">
        <v>50</v>
      </c>
      <c r="D17" s="39">
        <v>19.149999999999999</v>
      </c>
      <c r="E17" s="40">
        <f t="shared" si="0"/>
        <v>957.49999999999989</v>
      </c>
    </row>
    <row r="18" spans="1:5" x14ac:dyDescent="0.2">
      <c r="A18" s="38">
        <v>11</v>
      </c>
      <c r="B18" s="39" t="s">
        <v>229</v>
      </c>
      <c r="C18" s="39">
        <v>11</v>
      </c>
      <c r="D18" s="39">
        <v>16.510000000000002</v>
      </c>
      <c r="E18" s="40">
        <f t="shared" si="0"/>
        <v>181.61</v>
      </c>
    </row>
    <row r="19" spans="1:5" x14ac:dyDescent="0.2">
      <c r="A19" s="38">
        <v>12</v>
      </c>
      <c r="B19" s="39" t="s">
        <v>230</v>
      </c>
      <c r="C19" s="39">
        <v>6</v>
      </c>
      <c r="D19" s="39">
        <v>19.72</v>
      </c>
      <c r="E19" s="40">
        <f t="shared" si="0"/>
        <v>118.32</v>
      </c>
    </row>
    <row r="20" spans="1:5" x14ac:dyDescent="0.2">
      <c r="A20" s="38">
        <v>13</v>
      </c>
      <c r="B20" s="59" t="s">
        <v>231</v>
      </c>
      <c r="C20" s="59">
        <v>11</v>
      </c>
      <c r="D20" s="59">
        <v>22.18</v>
      </c>
      <c r="E20" s="40">
        <f t="shared" si="0"/>
        <v>243.98</v>
      </c>
    </row>
    <row r="21" spans="1:5" x14ac:dyDescent="0.2">
      <c r="A21" s="38">
        <v>14</v>
      </c>
      <c r="B21" s="93" t="s">
        <v>232</v>
      </c>
      <c r="C21" s="39">
        <v>11</v>
      </c>
      <c r="D21" s="39">
        <v>3.41</v>
      </c>
      <c r="E21" s="40">
        <f t="shared" si="0"/>
        <v>37.510000000000005</v>
      </c>
    </row>
    <row r="22" spans="1:5" x14ac:dyDescent="0.2">
      <c r="A22" s="38">
        <v>15</v>
      </c>
      <c r="B22" s="93" t="s">
        <v>177</v>
      </c>
      <c r="C22" s="39">
        <v>11</v>
      </c>
      <c r="D22" s="39">
        <v>22.18</v>
      </c>
      <c r="E22" s="40">
        <f t="shared" si="0"/>
        <v>243.98</v>
      </c>
    </row>
    <row r="23" spans="1:5" x14ac:dyDescent="0.2">
      <c r="A23" s="38">
        <v>16</v>
      </c>
      <c r="B23" s="93" t="s">
        <v>233</v>
      </c>
      <c r="C23" s="55">
        <v>2</v>
      </c>
      <c r="D23" s="39">
        <v>26</v>
      </c>
      <c r="E23" s="40">
        <f t="shared" si="0"/>
        <v>52</v>
      </c>
    </row>
    <row r="24" spans="1:5" x14ac:dyDescent="0.2">
      <c r="A24" s="38">
        <v>17</v>
      </c>
      <c r="B24" s="93" t="s">
        <v>234</v>
      </c>
      <c r="C24" s="39">
        <v>4</v>
      </c>
      <c r="D24" s="39">
        <v>65</v>
      </c>
      <c r="E24" s="40">
        <f t="shared" si="0"/>
        <v>260</v>
      </c>
    </row>
    <row r="25" spans="1:5" x14ac:dyDescent="0.2">
      <c r="A25" s="38">
        <v>18</v>
      </c>
      <c r="B25" s="93" t="s">
        <v>235</v>
      </c>
      <c r="C25" s="39">
        <v>11</v>
      </c>
      <c r="D25" s="39">
        <v>4.42</v>
      </c>
      <c r="E25" s="40">
        <f t="shared" si="0"/>
        <v>48.62</v>
      </c>
    </row>
    <row r="26" spans="1:5" x14ac:dyDescent="0.2">
      <c r="A26" s="38">
        <v>19</v>
      </c>
      <c r="B26" s="93" t="s">
        <v>236</v>
      </c>
      <c r="C26" s="39">
        <v>44</v>
      </c>
      <c r="D26" s="39">
        <v>2.5</v>
      </c>
      <c r="E26" s="40">
        <f t="shared" si="0"/>
        <v>110</v>
      </c>
    </row>
    <row r="27" spans="1:5" x14ac:dyDescent="0.2">
      <c r="A27" s="38">
        <v>20</v>
      </c>
      <c r="B27" s="93" t="s">
        <v>237</v>
      </c>
      <c r="C27" s="39">
        <v>100</v>
      </c>
      <c r="D27" s="39">
        <v>3</v>
      </c>
      <c r="E27" s="40">
        <f t="shared" si="0"/>
        <v>300</v>
      </c>
    </row>
    <row r="28" spans="1:5" x14ac:dyDescent="0.2">
      <c r="A28" s="38">
        <v>21</v>
      </c>
      <c r="B28" s="93" t="s">
        <v>238</v>
      </c>
      <c r="C28" s="39">
        <v>60</v>
      </c>
      <c r="D28" s="39">
        <v>0.8</v>
      </c>
      <c r="E28" s="40">
        <f t="shared" si="0"/>
        <v>48</v>
      </c>
    </row>
    <row r="29" spans="1:5" x14ac:dyDescent="0.2">
      <c r="A29" s="38">
        <v>22</v>
      </c>
      <c r="B29" s="93" t="s">
        <v>239</v>
      </c>
      <c r="C29" s="39">
        <v>300</v>
      </c>
      <c r="D29" s="39">
        <v>2</v>
      </c>
      <c r="E29" s="40">
        <f t="shared" si="0"/>
        <v>600</v>
      </c>
    </row>
    <row r="30" spans="1:5" x14ac:dyDescent="0.2">
      <c r="A30" s="38">
        <v>23</v>
      </c>
      <c r="B30" s="93" t="s">
        <v>49</v>
      </c>
      <c r="C30" s="39">
        <v>130</v>
      </c>
      <c r="D30" s="39">
        <v>95</v>
      </c>
      <c r="E30" s="40">
        <f t="shared" si="0"/>
        <v>12350</v>
      </c>
    </row>
    <row r="31" spans="1:5" x14ac:dyDescent="0.2">
      <c r="A31" s="38">
        <v>24</v>
      </c>
      <c r="B31" s="93" t="s">
        <v>240</v>
      </c>
      <c r="C31" s="39">
        <v>4</v>
      </c>
      <c r="D31" s="39">
        <v>1050</v>
      </c>
      <c r="E31" s="40">
        <f t="shared" si="0"/>
        <v>4200</v>
      </c>
    </row>
    <row r="32" spans="1:5" x14ac:dyDescent="0.2">
      <c r="A32" s="38">
        <v>25</v>
      </c>
      <c r="B32" s="93" t="s">
        <v>241</v>
      </c>
      <c r="C32" s="39">
        <v>5</v>
      </c>
      <c r="D32" s="39">
        <v>600</v>
      </c>
      <c r="E32" s="40">
        <f t="shared" si="0"/>
        <v>3000</v>
      </c>
    </row>
    <row r="33" spans="1:5" x14ac:dyDescent="0.2">
      <c r="A33" s="38">
        <v>26</v>
      </c>
      <c r="B33" s="93" t="s">
        <v>242</v>
      </c>
      <c r="C33" s="39">
        <v>96</v>
      </c>
      <c r="D33" s="39">
        <v>38</v>
      </c>
      <c r="E33" s="40">
        <f t="shared" si="0"/>
        <v>3648</v>
      </c>
    </row>
    <row r="34" spans="1:5" x14ac:dyDescent="0.2">
      <c r="A34" s="38">
        <v>27</v>
      </c>
      <c r="B34" s="93" t="s">
        <v>243</v>
      </c>
      <c r="C34" s="39">
        <v>5</v>
      </c>
      <c r="D34" s="39">
        <v>200</v>
      </c>
      <c r="E34" s="40">
        <f t="shared" si="0"/>
        <v>1000</v>
      </c>
    </row>
    <row r="35" spans="1:5" x14ac:dyDescent="0.2">
      <c r="A35" s="38">
        <v>28</v>
      </c>
      <c r="B35" s="93" t="s">
        <v>244</v>
      </c>
      <c r="C35" s="39">
        <v>1</v>
      </c>
      <c r="D35" s="39">
        <v>1300</v>
      </c>
      <c r="E35" s="40">
        <f t="shared" si="0"/>
        <v>1300</v>
      </c>
    </row>
    <row r="36" spans="1:5" x14ac:dyDescent="0.2">
      <c r="A36" s="38">
        <v>29</v>
      </c>
      <c r="B36" s="93" t="s">
        <v>245</v>
      </c>
      <c r="C36" s="39">
        <v>5</v>
      </c>
      <c r="D36" s="39">
        <v>800</v>
      </c>
      <c r="E36" s="40">
        <f t="shared" si="0"/>
        <v>4000</v>
      </c>
    </row>
    <row r="37" spans="1:5" x14ac:dyDescent="0.2">
      <c r="A37" s="38">
        <v>30</v>
      </c>
      <c r="B37" s="93" t="s">
        <v>246</v>
      </c>
      <c r="C37" s="39">
        <v>1</v>
      </c>
      <c r="D37" s="39">
        <v>5980</v>
      </c>
      <c r="E37" s="40">
        <f t="shared" si="0"/>
        <v>5980</v>
      </c>
    </row>
    <row r="38" spans="1:5" x14ac:dyDescent="0.2">
      <c r="A38" s="38">
        <v>31</v>
      </c>
      <c r="B38" s="93" t="s">
        <v>247</v>
      </c>
      <c r="C38" s="39">
        <v>2</v>
      </c>
      <c r="D38" s="39">
        <v>860</v>
      </c>
      <c r="E38" s="40">
        <f t="shared" si="0"/>
        <v>1720</v>
      </c>
    </row>
    <row r="39" spans="1:5" ht="15.75" x14ac:dyDescent="0.25">
      <c r="A39" s="32"/>
      <c r="B39" s="41" t="s">
        <v>9</v>
      </c>
      <c r="C39" s="54"/>
      <c r="D39" s="54"/>
      <c r="E39" s="42">
        <f>SUM(E8:E38)</f>
        <v>45240.259999999995</v>
      </c>
    </row>
    <row r="40" spans="1:5" ht="20.25" x14ac:dyDescent="0.3">
      <c r="A40" s="43"/>
      <c r="B40" s="44"/>
      <c r="C40" s="45"/>
      <c r="D40" s="44"/>
      <c r="E40" s="46"/>
    </row>
    <row r="41" spans="1:5" x14ac:dyDescent="0.2">
      <c r="A41" s="173" t="s">
        <v>10</v>
      </c>
      <c r="B41" s="174"/>
      <c r="C41" s="174"/>
      <c r="D41" s="174"/>
      <c r="E41" s="175"/>
    </row>
    <row r="42" spans="1:5" x14ac:dyDescent="0.2">
      <c r="A42" s="38">
        <v>1</v>
      </c>
      <c r="B42" s="39" t="s">
        <v>248</v>
      </c>
      <c r="C42" s="39">
        <v>14</v>
      </c>
      <c r="D42" s="39">
        <v>700</v>
      </c>
      <c r="E42" s="40">
        <f>C42*D42</f>
        <v>9800</v>
      </c>
    </row>
    <row r="43" spans="1:5" x14ac:dyDescent="0.2">
      <c r="A43" s="38">
        <v>2</v>
      </c>
      <c r="B43" s="39" t="s">
        <v>249</v>
      </c>
      <c r="C43" s="39">
        <v>2</v>
      </c>
      <c r="D43" s="39">
        <v>3000</v>
      </c>
      <c r="E43" s="40">
        <f t="shared" ref="E43:E51" si="1">C43*D43</f>
        <v>6000</v>
      </c>
    </row>
    <row r="44" spans="1:5" x14ac:dyDescent="0.2">
      <c r="A44" s="38">
        <v>3</v>
      </c>
      <c r="B44" s="39" t="s">
        <v>250</v>
      </c>
      <c r="C44" s="39">
        <v>15</v>
      </c>
      <c r="D44" s="39">
        <v>330</v>
      </c>
      <c r="E44" s="40">
        <f t="shared" si="1"/>
        <v>4950</v>
      </c>
    </row>
    <row r="45" spans="1:5" x14ac:dyDescent="0.2">
      <c r="A45" s="38">
        <v>4</v>
      </c>
      <c r="B45" s="39" t="s">
        <v>251</v>
      </c>
      <c r="C45" s="39">
        <v>12</v>
      </c>
      <c r="D45" s="39">
        <v>900</v>
      </c>
      <c r="E45" s="40">
        <f t="shared" si="1"/>
        <v>10800</v>
      </c>
    </row>
    <row r="46" spans="1:5" x14ac:dyDescent="0.2">
      <c r="A46" s="38">
        <v>5</v>
      </c>
      <c r="B46" s="39" t="s">
        <v>252</v>
      </c>
      <c r="C46" s="39">
        <v>12</v>
      </c>
      <c r="D46" s="39">
        <v>500</v>
      </c>
      <c r="E46" s="40">
        <f t="shared" si="1"/>
        <v>6000</v>
      </c>
    </row>
    <row r="47" spans="1:5" x14ac:dyDescent="0.2">
      <c r="A47" s="38">
        <v>6</v>
      </c>
      <c r="B47" s="39" t="s">
        <v>253</v>
      </c>
      <c r="C47" s="39">
        <v>12</v>
      </c>
      <c r="D47" s="39">
        <v>150</v>
      </c>
      <c r="E47" s="40">
        <f t="shared" si="1"/>
        <v>1800</v>
      </c>
    </row>
    <row r="48" spans="1:5" x14ac:dyDescent="0.2">
      <c r="A48" s="38">
        <v>7</v>
      </c>
      <c r="B48" s="39" t="s">
        <v>254</v>
      </c>
      <c r="C48" s="39">
        <v>60</v>
      </c>
      <c r="D48" s="39">
        <v>110</v>
      </c>
      <c r="E48" s="40">
        <f t="shared" si="1"/>
        <v>6600</v>
      </c>
    </row>
    <row r="49" spans="1:5" x14ac:dyDescent="0.2">
      <c r="A49" s="38">
        <v>12</v>
      </c>
      <c r="B49" s="39" t="s">
        <v>255</v>
      </c>
      <c r="C49" s="39">
        <v>13</v>
      </c>
      <c r="D49" s="39">
        <v>540</v>
      </c>
      <c r="E49" s="40">
        <f t="shared" si="1"/>
        <v>7020</v>
      </c>
    </row>
    <row r="50" spans="1:5" x14ac:dyDescent="0.2">
      <c r="A50" s="38">
        <v>13</v>
      </c>
      <c r="B50" s="39" t="s">
        <v>256</v>
      </c>
      <c r="C50" s="39">
        <v>1</v>
      </c>
      <c r="D50" s="39">
        <v>3000</v>
      </c>
      <c r="E50" s="40">
        <f t="shared" si="1"/>
        <v>3000</v>
      </c>
    </row>
    <row r="51" spans="1:5" x14ac:dyDescent="0.2">
      <c r="A51" s="38">
        <v>14</v>
      </c>
      <c r="B51" s="39" t="s">
        <v>257</v>
      </c>
      <c r="C51" s="39">
        <v>4</v>
      </c>
      <c r="D51" s="39">
        <v>350</v>
      </c>
      <c r="E51" s="40">
        <f t="shared" si="1"/>
        <v>1400</v>
      </c>
    </row>
    <row r="52" spans="1:5" ht="15.75" x14ac:dyDescent="0.25">
      <c r="A52" s="32"/>
      <c r="B52" s="41" t="s">
        <v>9</v>
      </c>
      <c r="C52" s="41"/>
      <c r="D52" s="41"/>
      <c r="E52" s="42">
        <f>SUM(E42:E51)</f>
        <v>57370</v>
      </c>
    </row>
    <row r="53" spans="1:5" x14ac:dyDescent="0.2">
      <c r="A53" s="43"/>
      <c r="B53" s="43"/>
      <c r="C53" s="43"/>
      <c r="D53" s="43"/>
      <c r="E53" s="43"/>
    </row>
    <row r="54" spans="1:5" x14ac:dyDescent="0.2">
      <c r="A54" s="173" t="s">
        <v>12</v>
      </c>
      <c r="B54" s="174"/>
      <c r="C54" s="174"/>
      <c r="D54" s="174"/>
      <c r="E54" s="175"/>
    </row>
    <row r="55" spans="1:5" x14ac:dyDescent="0.2">
      <c r="A55" s="38">
        <v>1</v>
      </c>
      <c r="B55" s="39" t="s">
        <v>258</v>
      </c>
      <c r="C55" s="39">
        <v>20</v>
      </c>
      <c r="D55" s="39">
        <v>54</v>
      </c>
      <c r="E55" s="40">
        <f>C55*D55</f>
        <v>1080</v>
      </c>
    </row>
    <row r="56" spans="1:5" x14ac:dyDescent="0.2">
      <c r="A56" s="38">
        <v>2</v>
      </c>
      <c r="B56" s="47"/>
      <c r="C56" s="47"/>
      <c r="D56" s="47"/>
      <c r="E56" s="40">
        <f>C56*D56</f>
        <v>0</v>
      </c>
    </row>
    <row r="57" spans="1:5" ht="15.75" x14ac:dyDescent="0.25">
      <c r="A57" s="32"/>
      <c r="B57" s="41" t="s">
        <v>9</v>
      </c>
      <c r="C57" s="41"/>
      <c r="D57" s="41"/>
      <c r="E57" s="42">
        <f>SUM(E55:E56)</f>
        <v>1080</v>
      </c>
    </row>
    <row r="58" spans="1:5" x14ac:dyDescent="0.2">
      <c r="A58" s="43"/>
      <c r="B58" s="43"/>
      <c r="C58" s="43"/>
      <c r="D58" s="43"/>
      <c r="E58" s="176">
        <f>E39+E52+E57</f>
        <v>103690.26</v>
      </c>
    </row>
    <row r="59" spans="1:5" x14ac:dyDescent="0.2">
      <c r="E59" s="177"/>
    </row>
    <row r="60" spans="1:5" x14ac:dyDescent="0.2">
      <c r="E60" s="177"/>
    </row>
  </sheetData>
  <mergeCells count="4">
    <mergeCell ref="A7:E7"/>
    <mergeCell ref="A41:E41"/>
    <mergeCell ref="A54:E54"/>
    <mergeCell ref="E58:E6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opLeftCell="A118" workbookViewId="0">
      <selection activeCell="E125" sqref="E125:E127"/>
    </sheetView>
  </sheetViews>
  <sheetFormatPr defaultRowHeight="12.75" x14ac:dyDescent="0.2"/>
  <cols>
    <col min="1" max="1" width="8.140625" customWidth="1"/>
    <col min="2" max="2" width="27.7109375" customWidth="1"/>
    <col min="3" max="3" width="15.85546875" customWidth="1"/>
    <col min="4" max="4" width="13.140625" customWidth="1"/>
    <col min="5" max="5" width="27.5703125" customWidth="1"/>
  </cols>
  <sheetData>
    <row r="1" spans="1:5" x14ac:dyDescent="0.2">
      <c r="A1" s="146" t="s">
        <v>303</v>
      </c>
      <c r="B1" s="146"/>
      <c r="C1" s="146"/>
      <c r="D1" s="146"/>
      <c r="E1" s="146"/>
    </row>
    <row r="2" spans="1:5" x14ac:dyDescent="0.2">
      <c r="A2" s="147"/>
      <c r="B2" s="147"/>
      <c r="C2" s="147"/>
      <c r="D2" s="147"/>
      <c r="E2" s="147"/>
    </row>
    <row r="3" spans="1:5" ht="15.75" x14ac:dyDescent="0.25">
      <c r="A3" s="94"/>
      <c r="B3" s="95"/>
      <c r="C3" s="95"/>
      <c r="D3" s="5"/>
      <c r="E3" s="6"/>
    </row>
    <row r="4" spans="1:5" x14ac:dyDescent="0.2">
      <c r="A4" s="161" t="s">
        <v>5</v>
      </c>
      <c r="B4" s="162"/>
      <c r="C4" s="162"/>
      <c r="D4" s="162"/>
      <c r="E4" s="163"/>
    </row>
    <row r="5" spans="1:5" x14ac:dyDescent="0.2">
      <c r="A5" s="7">
        <v>1</v>
      </c>
      <c r="B5" s="8" t="s">
        <v>260</v>
      </c>
      <c r="C5" s="8">
        <v>3</v>
      </c>
      <c r="D5" s="10">
        <v>2000</v>
      </c>
      <c r="E5" s="10">
        <f>C5*D5</f>
        <v>6000</v>
      </c>
    </row>
    <row r="6" spans="1:5" x14ac:dyDescent="0.2">
      <c r="A6" s="7">
        <v>2</v>
      </c>
      <c r="B6" s="26" t="s">
        <v>261</v>
      </c>
      <c r="C6" s="26">
        <v>200</v>
      </c>
      <c r="D6" s="27">
        <v>80</v>
      </c>
      <c r="E6" s="27">
        <f t="shared" ref="E6:E42" si="0">C6*D6</f>
        <v>16000</v>
      </c>
    </row>
    <row r="7" spans="1:5" x14ac:dyDescent="0.2">
      <c r="A7" s="7">
        <v>3</v>
      </c>
      <c r="B7" s="8" t="s">
        <v>6</v>
      </c>
      <c r="C7" s="8">
        <v>14</v>
      </c>
      <c r="D7" s="10">
        <v>2.5</v>
      </c>
      <c r="E7" s="10">
        <f t="shared" si="0"/>
        <v>35</v>
      </c>
    </row>
    <row r="8" spans="1:5" x14ac:dyDescent="0.2">
      <c r="A8" s="7">
        <v>4</v>
      </c>
      <c r="B8" s="8" t="s">
        <v>262</v>
      </c>
      <c r="C8" s="8">
        <v>28</v>
      </c>
      <c r="D8" s="10">
        <v>5</v>
      </c>
      <c r="E8" s="10">
        <f t="shared" si="0"/>
        <v>140</v>
      </c>
    </row>
    <row r="9" spans="1:5" x14ac:dyDescent="0.2">
      <c r="A9" s="7">
        <v>5</v>
      </c>
      <c r="B9" s="8" t="s">
        <v>263</v>
      </c>
      <c r="C9" s="8">
        <v>14</v>
      </c>
      <c r="D9" s="8">
        <v>3.5</v>
      </c>
      <c r="E9" s="10">
        <f t="shared" si="0"/>
        <v>49</v>
      </c>
    </row>
    <row r="10" spans="1:5" x14ac:dyDescent="0.2">
      <c r="A10" s="7">
        <v>6</v>
      </c>
      <c r="B10" s="8" t="s">
        <v>181</v>
      </c>
      <c r="C10" s="8">
        <v>28</v>
      </c>
      <c r="D10" s="10">
        <v>5</v>
      </c>
      <c r="E10" s="10">
        <f t="shared" si="0"/>
        <v>140</v>
      </c>
    </row>
    <row r="11" spans="1:5" x14ac:dyDescent="0.2">
      <c r="A11" s="7">
        <v>7</v>
      </c>
      <c r="B11" s="8" t="s">
        <v>33</v>
      </c>
      <c r="C11" s="8">
        <v>700</v>
      </c>
      <c r="D11" s="10">
        <v>0.5</v>
      </c>
      <c r="E11" s="10">
        <f t="shared" si="0"/>
        <v>350</v>
      </c>
    </row>
    <row r="12" spans="1:5" x14ac:dyDescent="0.2">
      <c r="A12" s="7">
        <v>8</v>
      </c>
      <c r="B12" s="8" t="s">
        <v>264</v>
      </c>
      <c r="C12" s="8">
        <v>5</v>
      </c>
      <c r="D12" s="10">
        <v>25</v>
      </c>
      <c r="E12" s="10">
        <f t="shared" si="0"/>
        <v>125</v>
      </c>
    </row>
    <row r="13" spans="1:5" x14ac:dyDescent="0.2">
      <c r="A13" s="7">
        <v>9</v>
      </c>
      <c r="B13" s="26" t="s">
        <v>265</v>
      </c>
      <c r="C13" s="26">
        <v>35</v>
      </c>
      <c r="D13" s="26">
        <v>50</v>
      </c>
      <c r="E13" s="27">
        <f t="shared" si="0"/>
        <v>1750</v>
      </c>
    </row>
    <row r="14" spans="1:5" x14ac:dyDescent="0.2">
      <c r="A14" s="7">
        <v>10</v>
      </c>
      <c r="B14" s="8" t="s">
        <v>266</v>
      </c>
      <c r="C14" s="8">
        <v>50</v>
      </c>
      <c r="D14" s="10">
        <v>2</v>
      </c>
      <c r="E14" s="10">
        <f t="shared" si="0"/>
        <v>100</v>
      </c>
    </row>
    <row r="15" spans="1:5" x14ac:dyDescent="0.2">
      <c r="A15" s="7">
        <v>11</v>
      </c>
      <c r="B15" s="8" t="s">
        <v>128</v>
      </c>
      <c r="C15" s="8">
        <v>7</v>
      </c>
      <c r="D15" s="10">
        <v>20</v>
      </c>
      <c r="E15" s="10">
        <f t="shared" si="0"/>
        <v>140</v>
      </c>
    </row>
    <row r="16" spans="1:5" x14ac:dyDescent="0.2">
      <c r="A16" s="7">
        <v>12</v>
      </c>
      <c r="B16" s="8" t="s">
        <v>267</v>
      </c>
      <c r="C16" s="8">
        <v>8</v>
      </c>
      <c r="D16" s="10">
        <v>18</v>
      </c>
      <c r="E16" s="10">
        <f t="shared" si="0"/>
        <v>144</v>
      </c>
    </row>
    <row r="17" spans="1:5" x14ac:dyDescent="0.2">
      <c r="A17" s="7">
        <v>13</v>
      </c>
      <c r="B17" s="12" t="s">
        <v>268</v>
      </c>
      <c r="C17" s="12">
        <v>5</v>
      </c>
      <c r="D17" s="99">
        <v>5</v>
      </c>
      <c r="E17" s="10">
        <f t="shared" si="0"/>
        <v>25</v>
      </c>
    </row>
    <row r="18" spans="1:5" x14ac:dyDescent="0.2">
      <c r="A18" s="7">
        <v>14</v>
      </c>
      <c r="B18" s="8" t="s">
        <v>269</v>
      </c>
      <c r="C18" s="8">
        <v>5</v>
      </c>
      <c r="D18" s="10">
        <v>8</v>
      </c>
      <c r="E18" s="10">
        <f t="shared" si="0"/>
        <v>40</v>
      </c>
    </row>
    <row r="19" spans="1:5" x14ac:dyDescent="0.2">
      <c r="A19" s="7">
        <v>15</v>
      </c>
      <c r="B19" s="8" t="s">
        <v>270</v>
      </c>
      <c r="C19" s="8">
        <v>5</v>
      </c>
      <c r="D19" s="10">
        <v>17</v>
      </c>
      <c r="E19" s="10">
        <f t="shared" si="0"/>
        <v>85</v>
      </c>
    </row>
    <row r="20" spans="1:5" x14ac:dyDescent="0.2">
      <c r="A20" s="7">
        <v>16</v>
      </c>
      <c r="B20" s="8" t="s">
        <v>271</v>
      </c>
      <c r="C20" s="28">
        <v>4</v>
      </c>
      <c r="D20" s="10">
        <v>35</v>
      </c>
      <c r="E20" s="10">
        <f t="shared" si="0"/>
        <v>140</v>
      </c>
    </row>
    <row r="21" spans="1:5" x14ac:dyDescent="0.2">
      <c r="A21" s="7">
        <v>17</v>
      </c>
      <c r="B21" s="8" t="s">
        <v>272</v>
      </c>
      <c r="C21" s="8">
        <v>2</v>
      </c>
      <c r="D21" s="10">
        <v>20</v>
      </c>
      <c r="E21" s="10">
        <f t="shared" si="0"/>
        <v>40</v>
      </c>
    </row>
    <row r="22" spans="1:5" x14ac:dyDescent="0.2">
      <c r="A22" s="7">
        <v>18</v>
      </c>
      <c r="B22" s="8" t="s">
        <v>273</v>
      </c>
      <c r="C22" s="8">
        <v>2</v>
      </c>
      <c r="D22" s="10">
        <v>20</v>
      </c>
      <c r="E22" s="10">
        <f t="shared" si="0"/>
        <v>40</v>
      </c>
    </row>
    <row r="23" spans="1:5" x14ac:dyDescent="0.2">
      <c r="A23" s="7">
        <v>19</v>
      </c>
      <c r="B23" s="8" t="s">
        <v>35</v>
      </c>
      <c r="C23" s="8">
        <v>30</v>
      </c>
      <c r="D23" s="10">
        <v>15</v>
      </c>
      <c r="E23" s="10">
        <f t="shared" si="0"/>
        <v>450</v>
      </c>
    </row>
    <row r="24" spans="1:5" x14ac:dyDescent="0.2">
      <c r="A24" s="7">
        <v>20</v>
      </c>
      <c r="B24" s="8" t="s">
        <v>274</v>
      </c>
      <c r="C24" s="8">
        <v>1</v>
      </c>
      <c r="D24" s="10">
        <v>2200</v>
      </c>
      <c r="E24" s="10">
        <f t="shared" si="0"/>
        <v>2200</v>
      </c>
    </row>
    <row r="25" spans="1:5" ht="44.25" customHeight="1" x14ac:dyDescent="0.2">
      <c r="A25" s="7">
        <v>21</v>
      </c>
      <c r="B25" s="29" t="s">
        <v>275</v>
      </c>
      <c r="C25" s="26">
        <v>5</v>
      </c>
      <c r="D25" s="27">
        <v>800</v>
      </c>
      <c r="E25" s="27">
        <f t="shared" si="0"/>
        <v>4000</v>
      </c>
    </row>
    <row r="26" spans="1:5" x14ac:dyDescent="0.2">
      <c r="A26" s="7">
        <v>22</v>
      </c>
      <c r="B26" s="8" t="s">
        <v>276</v>
      </c>
      <c r="C26" s="8">
        <v>14</v>
      </c>
      <c r="D26" s="8">
        <v>5.5</v>
      </c>
      <c r="E26" s="10">
        <f t="shared" si="0"/>
        <v>77</v>
      </c>
    </row>
    <row r="27" spans="1:5" x14ac:dyDescent="0.2">
      <c r="A27" s="7">
        <v>23</v>
      </c>
      <c r="B27" s="8" t="s">
        <v>277</v>
      </c>
      <c r="C27" s="8">
        <v>3</v>
      </c>
      <c r="D27" s="8">
        <v>20</v>
      </c>
      <c r="E27" s="10">
        <f t="shared" si="0"/>
        <v>60</v>
      </c>
    </row>
    <row r="28" spans="1:5" x14ac:dyDescent="0.2">
      <c r="A28" s="7">
        <v>24</v>
      </c>
      <c r="B28" s="8" t="s">
        <v>278</v>
      </c>
      <c r="C28" s="8">
        <v>4</v>
      </c>
      <c r="D28" s="8">
        <v>25</v>
      </c>
      <c r="E28" s="10">
        <f t="shared" si="0"/>
        <v>100</v>
      </c>
    </row>
    <row r="29" spans="1:5" x14ac:dyDescent="0.2">
      <c r="A29" s="7">
        <v>25</v>
      </c>
      <c r="B29" s="8" t="s">
        <v>279</v>
      </c>
      <c r="C29" s="8">
        <v>2</v>
      </c>
      <c r="D29" s="10">
        <v>15</v>
      </c>
      <c r="E29" s="10">
        <f t="shared" si="0"/>
        <v>30</v>
      </c>
    </row>
    <row r="30" spans="1:5" x14ac:dyDescent="0.2">
      <c r="A30" s="7">
        <v>26</v>
      </c>
      <c r="B30" s="8" t="s">
        <v>280</v>
      </c>
      <c r="C30" s="8">
        <v>4</v>
      </c>
      <c r="D30" s="10">
        <v>24</v>
      </c>
      <c r="E30" s="10">
        <f t="shared" si="0"/>
        <v>96</v>
      </c>
    </row>
    <row r="31" spans="1:5" x14ac:dyDescent="0.2">
      <c r="A31" s="7">
        <v>27</v>
      </c>
      <c r="B31" s="8" t="s">
        <v>235</v>
      </c>
      <c r="C31" s="8">
        <v>2</v>
      </c>
      <c r="D31" s="10">
        <v>5</v>
      </c>
      <c r="E31" s="10">
        <f t="shared" si="0"/>
        <v>10</v>
      </c>
    </row>
    <row r="32" spans="1:5" x14ac:dyDescent="0.2">
      <c r="A32" s="7">
        <v>28</v>
      </c>
      <c r="B32" s="8" t="s">
        <v>281</v>
      </c>
      <c r="C32" s="8">
        <v>2</v>
      </c>
      <c r="D32" s="10">
        <v>10</v>
      </c>
      <c r="E32" s="10">
        <f t="shared" si="0"/>
        <v>20</v>
      </c>
    </row>
    <row r="33" spans="1:5" x14ac:dyDescent="0.2">
      <c r="A33" s="7">
        <v>29</v>
      </c>
      <c r="B33" s="8" t="s">
        <v>171</v>
      </c>
      <c r="C33" s="8">
        <v>3</v>
      </c>
      <c r="D33" s="10">
        <v>2.5</v>
      </c>
      <c r="E33" s="10">
        <f t="shared" si="0"/>
        <v>7.5</v>
      </c>
    </row>
    <row r="34" spans="1:5" x14ac:dyDescent="0.2">
      <c r="A34" s="7">
        <v>30</v>
      </c>
      <c r="B34" s="8" t="s">
        <v>282</v>
      </c>
      <c r="C34" s="8">
        <v>8</v>
      </c>
      <c r="D34" s="10">
        <v>30</v>
      </c>
      <c r="E34" s="10">
        <f t="shared" si="0"/>
        <v>240</v>
      </c>
    </row>
    <row r="35" spans="1:5" x14ac:dyDescent="0.2">
      <c r="A35" s="7">
        <v>31</v>
      </c>
      <c r="B35" s="8" t="s">
        <v>283</v>
      </c>
      <c r="C35" s="8">
        <v>1</v>
      </c>
      <c r="D35" s="10">
        <v>9</v>
      </c>
      <c r="E35" s="10">
        <f t="shared" si="0"/>
        <v>9</v>
      </c>
    </row>
    <row r="36" spans="1:5" x14ac:dyDescent="0.2">
      <c r="A36" s="7">
        <v>32</v>
      </c>
      <c r="B36" s="8" t="s">
        <v>184</v>
      </c>
      <c r="C36" s="8">
        <v>4</v>
      </c>
      <c r="D36" s="10">
        <v>35</v>
      </c>
      <c r="E36" s="10">
        <f t="shared" si="0"/>
        <v>140</v>
      </c>
    </row>
    <row r="37" spans="1:5" x14ac:dyDescent="0.2">
      <c r="A37" s="7">
        <v>33</v>
      </c>
      <c r="B37" s="8" t="s">
        <v>284</v>
      </c>
      <c r="C37" s="8">
        <v>4</v>
      </c>
      <c r="D37" s="10">
        <v>25</v>
      </c>
      <c r="E37" s="10">
        <f t="shared" si="0"/>
        <v>100</v>
      </c>
    </row>
    <row r="38" spans="1:5" x14ac:dyDescent="0.2">
      <c r="A38" s="7">
        <v>34</v>
      </c>
      <c r="B38" s="8" t="s">
        <v>285</v>
      </c>
      <c r="C38" s="8">
        <v>4</v>
      </c>
      <c r="D38" s="10">
        <v>15</v>
      </c>
      <c r="E38" s="10">
        <f t="shared" si="0"/>
        <v>60</v>
      </c>
    </row>
    <row r="39" spans="1:5" x14ac:dyDescent="0.2">
      <c r="A39" s="7">
        <v>35</v>
      </c>
      <c r="B39" s="26" t="s">
        <v>286</v>
      </c>
      <c r="C39" s="26">
        <v>5</v>
      </c>
      <c r="D39" s="27">
        <v>150</v>
      </c>
      <c r="E39" s="27">
        <f t="shared" si="0"/>
        <v>750</v>
      </c>
    </row>
    <row r="40" spans="1:5" x14ac:dyDescent="0.2">
      <c r="A40" s="7">
        <v>36</v>
      </c>
      <c r="B40" s="8" t="s">
        <v>287</v>
      </c>
      <c r="C40" s="8">
        <v>14</v>
      </c>
      <c r="D40" s="10">
        <v>12</v>
      </c>
      <c r="E40" s="10">
        <f t="shared" si="0"/>
        <v>168</v>
      </c>
    </row>
    <row r="41" spans="1:5" x14ac:dyDescent="0.2">
      <c r="A41" s="7">
        <v>37</v>
      </c>
      <c r="B41" s="8" t="s">
        <v>288</v>
      </c>
      <c r="C41" s="8">
        <v>5</v>
      </c>
      <c r="D41" s="10">
        <v>15</v>
      </c>
      <c r="E41" s="10">
        <f t="shared" si="0"/>
        <v>75</v>
      </c>
    </row>
    <row r="42" spans="1:5" x14ac:dyDescent="0.2">
      <c r="A42" s="7">
        <v>38</v>
      </c>
      <c r="B42" s="8" t="s">
        <v>289</v>
      </c>
      <c r="C42" s="8">
        <v>300</v>
      </c>
      <c r="D42" s="10">
        <v>3</v>
      </c>
      <c r="E42" s="10">
        <f t="shared" si="0"/>
        <v>900</v>
      </c>
    </row>
    <row r="43" spans="1:5" x14ac:dyDescent="0.2">
      <c r="A43" s="7"/>
      <c r="B43" s="8"/>
      <c r="C43" s="8"/>
      <c r="D43" s="10"/>
      <c r="E43" s="10"/>
    </row>
    <row r="44" spans="1:5" ht="15.75" x14ac:dyDescent="0.25">
      <c r="A44" s="1"/>
      <c r="B44" s="13" t="s">
        <v>9</v>
      </c>
      <c r="C44" s="13"/>
      <c r="D44" s="13"/>
      <c r="E44" s="14">
        <f>SUM(E5:E43)</f>
        <v>34835.5</v>
      </c>
    </row>
    <row r="45" spans="1:5" ht="24" customHeight="1" x14ac:dyDescent="0.2">
      <c r="A45" s="161" t="s">
        <v>10</v>
      </c>
      <c r="B45" s="162"/>
      <c r="C45" s="162"/>
      <c r="D45" s="162"/>
      <c r="E45" s="163"/>
    </row>
    <row r="46" spans="1:5" ht="24.75" customHeight="1" x14ac:dyDescent="0.2">
      <c r="A46" s="7">
        <v>1</v>
      </c>
      <c r="B46" s="8" t="s">
        <v>290</v>
      </c>
      <c r="C46" s="8">
        <v>10</v>
      </c>
      <c r="D46" s="10">
        <v>350</v>
      </c>
      <c r="E46" s="10">
        <f>C46*D46</f>
        <v>3500</v>
      </c>
    </row>
    <row r="47" spans="1:5" ht="21.75" customHeight="1" x14ac:dyDescent="0.2">
      <c r="A47" s="7">
        <v>2</v>
      </c>
      <c r="B47" s="8" t="s">
        <v>291</v>
      </c>
      <c r="C47" s="8">
        <v>12</v>
      </c>
      <c r="D47" s="10">
        <v>100</v>
      </c>
      <c r="E47" s="10">
        <f t="shared" ref="E47:E53" si="1">C47*D47</f>
        <v>1200</v>
      </c>
    </row>
    <row r="48" spans="1:5" ht="27" customHeight="1" x14ac:dyDescent="0.2">
      <c r="A48" s="7">
        <v>3</v>
      </c>
      <c r="B48" s="8" t="s">
        <v>292</v>
      </c>
      <c r="C48" s="8">
        <v>30</v>
      </c>
      <c r="D48" s="10">
        <v>140</v>
      </c>
      <c r="E48" s="10">
        <f t="shared" si="1"/>
        <v>4200</v>
      </c>
    </row>
    <row r="49" spans="1:5" ht="24.75" customHeight="1" x14ac:dyDescent="0.2">
      <c r="A49" s="7">
        <v>4</v>
      </c>
      <c r="B49" s="8" t="s">
        <v>293</v>
      </c>
      <c r="C49" s="8">
        <v>12</v>
      </c>
      <c r="D49" s="10">
        <v>1000</v>
      </c>
      <c r="E49" s="10">
        <f t="shared" si="1"/>
        <v>12000</v>
      </c>
    </row>
    <row r="50" spans="1:5" ht="25.5" customHeight="1" x14ac:dyDescent="0.2">
      <c r="A50" s="7">
        <v>5</v>
      </c>
      <c r="B50" s="11" t="s">
        <v>294</v>
      </c>
      <c r="C50" s="8">
        <v>12</v>
      </c>
      <c r="D50" s="10">
        <v>1200</v>
      </c>
      <c r="E50" s="10">
        <f t="shared" si="1"/>
        <v>14400</v>
      </c>
    </row>
    <row r="51" spans="1:5" ht="27.75" customHeight="1" x14ac:dyDescent="0.2">
      <c r="A51" s="7">
        <v>6</v>
      </c>
      <c r="B51" s="11" t="s">
        <v>295</v>
      </c>
      <c r="C51" s="8">
        <v>12</v>
      </c>
      <c r="D51" s="10">
        <v>100</v>
      </c>
      <c r="E51" s="10">
        <f t="shared" si="1"/>
        <v>1200</v>
      </c>
    </row>
    <row r="52" spans="1:5" ht="26.25" customHeight="1" x14ac:dyDescent="0.2">
      <c r="A52" s="7">
        <v>7</v>
      </c>
      <c r="B52" s="100" t="s">
        <v>296</v>
      </c>
      <c r="C52" s="26">
        <v>8</v>
      </c>
      <c r="D52" s="27">
        <v>2000</v>
      </c>
      <c r="E52" s="27">
        <f t="shared" si="1"/>
        <v>16000</v>
      </c>
    </row>
    <row r="53" spans="1:5" x14ac:dyDescent="0.2">
      <c r="A53" s="7"/>
      <c r="B53" s="9"/>
      <c r="C53" s="9"/>
      <c r="D53" s="9"/>
      <c r="E53" s="10">
        <f t="shared" si="1"/>
        <v>0</v>
      </c>
    </row>
    <row r="54" spans="1:5" ht="15.75" x14ac:dyDescent="0.25">
      <c r="A54" s="1"/>
      <c r="B54" s="13" t="s">
        <v>9</v>
      </c>
      <c r="C54" s="13"/>
      <c r="D54" s="13"/>
      <c r="E54" s="14">
        <f>SUM(E46:E53)</f>
        <v>52500</v>
      </c>
    </row>
    <row r="55" spans="1:5" x14ac:dyDescent="0.2">
      <c r="A55" s="15"/>
      <c r="B55" s="15"/>
      <c r="C55" s="15"/>
      <c r="D55" s="15"/>
      <c r="E55" s="15"/>
    </row>
    <row r="56" spans="1:5" x14ac:dyDescent="0.2">
      <c r="A56" s="161" t="s">
        <v>12</v>
      </c>
      <c r="B56" s="162"/>
      <c r="C56" s="162"/>
      <c r="D56" s="162"/>
      <c r="E56" s="163"/>
    </row>
    <row r="57" spans="1:5" ht="51.75" customHeight="1" x14ac:dyDescent="0.2">
      <c r="A57" s="7">
        <v>1</v>
      </c>
      <c r="B57" s="11" t="s">
        <v>297</v>
      </c>
      <c r="C57" s="8">
        <v>20</v>
      </c>
      <c r="D57" s="10">
        <v>18</v>
      </c>
      <c r="E57" s="10">
        <f>C57*D57</f>
        <v>360</v>
      </c>
    </row>
    <row r="58" spans="1:5" x14ac:dyDescent="0.2">
      <c r="A58" s="7">
        <v>2</v>
      </c>
      <c r="B58" s="8" t="s">
        <v>298</v>
      </c>
      <c r="C58" s="8">
        <v>20</v>
      </c>
      <c r="D58" s="10">
        <v>8</v>
      </c>
      <c r="E58" s="10">
        <f>C58*D58</f>
        <v>160</v>
      </c>
    </row>
    <row r="59" spans="1:5" x14ac:dyDescent="0.2">
      <c r="A59" s="7">
        <v>3</v>
      </c>
      <c r="B59" s="8" t="s">
        <v>299</v>
      </c>
      <c r="C59" s="8">
        <v>15</v>
      </c>
      <c r="D59" s="10">
        <v>8</v>
      </c>
      <c r="E59" s="10">
        <f>C59*D59</f>
        <v>120</v>
      </c>
    </row>
    <row r="60" spans="1:5" x14ac:dyDescent="0.2">
      <c r="A60" s="7">
        <v>4</v>
      </c>
      <c r="B60" s="8" t="s">
        <v>300</v>
      </c>
      <c r="C60" s="8">
        <v>15</v>
      </c>
      <c r="D60" s="10">
        <v>30</v>
      </c>
      <c r="E60" s="10">
        <f>C60*D60</f>
        <v>450</v>
      </c>
    </row>
    <row r="61" spans="1:5" ht="15.75" x14ac:dyDescent="0.25">
      <c r="A61" s="1"/>
      <c r="B61" s="13" t="s">
        <v>9</v>
      </c>
      <c r="C61" s="13"/>
      <c r="D61" s="13"/>
      <c r="E61" s="14">
        <f>SUM(E57:E60)</f>
        <v>1090</v>
      </c>
    </row>
    <row r="62" spans="1:5" x14ac:dyDescent="0.2">
      <c r="A62" s="15"/>
      <c r="B62" s="15"/>
      <c r="C62" s="15"/>
      <c r="D62" s="15"/>
      <c r="E62" s="15"/>
    </row>
    <row r="63" spans="1:5" x14ac:dyDescent="0.2">
      <c r="A63" s="161" t="s">
        <v>13</v>
      </c>
      <c r="B63" s="162"/>
      <c r="C63" s="162"/>
      <c r="D63" s="162"/>
      <c r="E63" s="163"/>
    </row>
    <row r="64" spans="1:5" x14ac:dyDescent="0.2">
      <c r="A64" s="7">
        <v>1</v>
      </c>
      <c r="B64" s="8" t="s">
        <v>301</v>
      </c>
      <c r="C64" s="8">
        <v>2</v>
      </c>
      <c r="D64" s="10">
        <v>2500</v>
      </c>
      <c r="E64" s="10">
        <f>C64*D64</f>
        <v>5000</v>
      </c>
    </row>
    <row r="65" spans="1:5" x14ac:dyDescent="0.2">
      <c r="A65" s="7"/>
      <c r="B65" s="9"/>
      <c r="C65" s="9"/>
      <c r="D65" s="9"/>
      <c r="E65" s="10">
        <f>C65*D65</f>
        <v>0</v>
      </c>
    </row>
    <row r="66" spans="1:5" ht="15.75" x14ac:dyDescent="0.25">
      <c r="A66" s="1"/>
      <c r="B66" s="13" t="s">
        <v>9</v>
      </c>
      <c r="C66" s="13"/>
      <c r="D66" s="13"/>
      <c r="E66" s="14">
        <f>SUM(E64:E65)</f>
        <v>5000</v>
      </c>
    </row>
    <row r="67" spans="1:5" x14ac:dyDescent="0.2">
      <c r="A67" s="15"/>
      <c r="B67" s="15"/>
      <c r="C67" s="15"/>
      <c r="D67" s="15"/>
      <c r="E67" s="15"/>
    </row>
    <row r="68" spans="1:5" x14ac:dyDescent="0.2">
      <c r="A68" s="161" t="s">
        <v>14</v>
      </c>
      <c r="B68" s="162"/>
      <c r="C68" s="162"/>
      <c r="D68" s="162"/>
      <c r="E68" s="163"/>
    </row>
    <row r="69" spans="1:5" x14ac:dyDescent="0.2">
      <c r="A69" s="7">
        <v>1</v>
      </c>
      <c r="B69" s="8" t="s">
        <v>302</v>
      </c>
      <c r="C69" s="8">
        <v>1</v>
      </c>
      <c r="D69" s="8">
        <v>200</v>
      </c>
      <c r="E69" s="10">
        <f>C69*D69</f>
        <v>200</v>
      </c>
    </row>
    <row r="70" spans="1:5" x14ac:dyDescent="0.2">
      <c r="A70" s="7"/>
      <c r="B70" s="9"/>
      <c r="C70" s="9"/>
      <c r="D70" s="9"/>
      <c r="E70" s="10">
        <f>C70*D70</f>
        <v>0</v>
      </c>
    </row>
    <row r="71" spans="1:5" ht="15.75" x14ac:dyDescent="0.25">
      <c r="A71" s="1"/>
      <c r="B71" s="13" t="s">
        <v>9</v>
      </c>
      <c r="C71" s="13"/>
      <c r="D71" s="13"/>
      <c r="E71" s="14">
        <f>SUM(E69:E70)</f>
        <v>200</v>
      </c>
    </row>
    <row r="72" spans="1:5" ht="18.75" x14ac:dyDescent="0.3">
      <c r="A72" s="156" t="s">
        <v>218</v>
      </c>
      <c r="B72" s="156"/>
      <c r="C72" s="156"/>
      <c r="D72" s="156"/>
      <c r="E72" s="30">
        <f>E44+E54+E61+E66+E71</f>
        <v>93625.5</v>
      </c>
    </row>
    <row r="73" spans="1:5" x14ac:dyDescent="0.2">
      <c r="A73" s="146" t="s">
        <v>304</v>
      </c>
      <c r="B73" s="146"/>
      <c r="C73" s="146"/>
      <c r="D73" s="146"/>
      <c r="E73" s="146"/>
    </row>
    <row r="74" spans="1:5" x14ac:dyDescent="0.2">
      <c r="A74" s="147"/>
      <c r="B74" s="147"/>
      <c r="C74" s="147"/>
      <c r="D74" s="147"/>
      <c r="E74" s="147"/>
    </row>
    <row r="75" spans="1:5" ht="15.75" x14ac:dyDescent="0.25">
      <c r="A75" s="1" t="s">
        <v>0</v>
      </c>
      <c r="B75" s="1" t="s">
        <v>1</v>
      </c>
      <c r="C75" s="1" t="s">
        <v>2</v>
      </c>
      <c r="D75" s="2" t="s">
        <v>3</v>
      </c>
      <c r="E75" s="2" t="s">
        <v>4</v>
      </c>
    </row>
    <row r="76" spans="1:5" ht="15.75" x14ac:dyDescent="0.25">
      <c r="A76" s="101" t="s">
        <v>305</v>
      </c>
      <c r="B76" s="102">
        <v>2282</v>
      </c>
      <c r="C76" s="103"/>
      <c r="D76" s="103"/>
      <c r="E76" s="103"/>
    </row>
    <row r="77" spans="1:5" ht="39" x14ac:dyDescent="0.25">
      <c r="A77" s="104"/>
      <c r="B77" s="105" t="s">
        <v>306</v>
      </c>
      <c r="C77" s="104"/>
      <c r="D77" s="104"/>
      <c r="E77" s="104"/>
    </row>
    <row r="78" spans="1:5" ht="31.5" x14ac:dyDescent="0.25">
      <c r="A78" s="106"/>
      <c r="B78" s="107" t="s">
        <v>307</v>
      </c>
      <c r="C78" s="106">
        <v>1580</v>
      </c>
      <c r="D78" s="108">
        <v>50</v>
      </c>
      <c r="E78" s="109">
        <f>C78*D78</f>
        <v>79000</v>
      </c>
    </row>
    <row r="79" spans="1:5" ht="26.25" x14ac:dyDescent="0.25">
      <c r="A79" s="110"/>
      <c r="B79" s="105" t="s">
        <v>308</v>
      </c>
      <c r="C79" s="111"/>
      <c r="D79" s="111"/>
      <c r="E79" s="112"/>
    </row>
    <row r="80" spans="1:5" ht="31.5" x14ac:dyDescent="0.25">
      <c r="A80" s="106"/>
      <c r="B80" s="107" t="s">
        <v>309</v>
      </c>
      <c r="C80" s="106">
        <v>15</v>
      </c>
      <c r="D80" s="108">
        <v>210</v>
      </c>
      <c r="E80" s="108">
        <v>3150</v>
      </c>
    </row>
    <row r="81" spans="1:5" ht="31.5" x14ac:dyDescent="0.25">
      <c r="A81" s="106"/>
      <c r="B81" s="107" t="s">
        <v>310</v>
      </c>
      <c r="C81" s="106"/>
      <c r="D81" s="108">
        <v>1850</v>
      </c>
      <c r="E81" s="108">
        <v>1850</v>
      </c>
    </row>
    <row r="82" spans="1:5" ht="15.75" x14ac:dyDescent="0.25">
      <c r="A82" s="106"/>
      <c r="B82" s="113" t="s">
        <v>311</v>
      </c>
      <c r="C82" s="106"/>
      <c r="D82" s="108"/>
      <c r="E82" s="109">
        <f>E80+E81</f>
        <v>5000</v>
      </c>
    </row>
    <row r="83" spans="1:5" ht="31.5" x14ac:dyDescent="0.25">
      <c r="A83" s="104"/>
      <c r="B83" s="114" t="s">
        <v>312</v>
      </c>
      <c r="C83" s="104"/>
      <c r="D83" s="104"/>
      <c r="E83" s="104"/>
    </row>
    <row r="84" spans="1:5" ht="31.5" x14ac:dyDescent="0.25">
      <c r="A84" s="110"/>
      <c r="B84" s="115" t="s">
        <v>313</v>
      </c>
      <c r="C84" s="116"/>
      <c r="D84" s="108">
        <v>8900</v>
      </c>
      <c r="E84" s="108">
        <v>8900</v>
      </c>
    </row>
    <row r="85" spans="1:5" ht="15.75" x14ac:dyDescent="0.25">
      <c r="A85" s="110"/>
      <c r="B85" s="115" t="s">
        <v>314</v>
      </c>
      <c r="C85" s="106">
        <v>2500</v>
      </c>
      <c r="D85" s="106">
        <f>E85/C85</f>
        <v>2.44</v>
      </c>
      <c r="E85" s="108">
        <v>6100</v>
      </c>
    </row>
    <row r="86" spans="1:5" ht="15.75" x14ac:dyDescent="0.25">
      <c r="A86" s="110"/>
      <c r="B86" s="115" t="s">
        <v>311</v>
      </c>
      <c r="C86" s="106"/>
      <c r="D86" s="106"/>
      <c r="E86" s="109">
        <f>SUM(E84:E85)</f>
        <v>15000</v>
      </c>
    </row>
    <row r="87" spans="1:5" ht="102.75" x14ac:dyDescent="0.25">
      <c r="A87" s="117"/>
      <c r="B87" s="118" t="s">
        <v>315</v>
      </c>
      <c r="C87" s="119"/>
      <c r="D87" s="119"/>
      <c r="E87" s="119"/>
    </row>
    <row r="88" spans="1:5" ht="47.25" x14ac:dyDescent="0.25">
      <c r="A88" s="106"/>
      <c r="B88" s="107" t="s">
        <v>316</v>
      </c>
      <c r="C88" s="106">
        <v>2</v>
      </c>
      <c r="D88" s="106">
        <v>1350</v>
      </c>
      <c r="E88" s="109">
        <f>C88*D88</f>
        <v>2700</v>
      </c>
    </row>
    <row r="89" spans="1:5" ht="128.25" x14ac:dyDescent="0.25">
      <c r="A89" s="121"/>
      <c r="B89" s="122" t="s">
        <v>317</v>
      </c>
      <c r="C89" s="123"/>
      <c r="D89" s="123"/>
      <c r="E89" s="124"/>
    </row>
    <row r="90" spans="1:5" ht="31.5" x14ac:dyDescent="0.25">
      <c r="A90" s="25"/>
      <c r="B90" s="107" t="s">
        <v>318</v>
      </c>
      <c r="C90" s="103">
        <v>3</v>
      </c>
      <c r="D90" s="103">
        <v>1500</v>
      </c>
      <c r="E90" s="120">
        <f>C90*D90</f>
        <v>4500</v>
      </c>
    </row>
    <row r="91" spans="1:5" ht="15.75" x14ac:dyDescent="0.25">
      <c r="A91" s="101" t="s">
        <v>305</v>
      </c>
      <c r="B91" s="102">
        <v>2730</v>
      </c>
      <c r="C91" s="25"/>
      <c r="D91" s="25"/>
      <c r="E91" s="25"/>
    </row>
    <row r="92" spans="1:5" ht="128.25" x14ac:dyDescent="0.25">
      <c r="A92" s="119"/>
      <c r="B92" s="118" t="s">
        <v>319</v>
      </c>
      <c r="C92" s="118"/>
      <c r="D92" s="119"/>
      <c r="E92" s="119"/>
    </row>
    <row r="93" spans="1:5" ht="78.75" x14ac:dyDescent="0.25">
      <c r="A93" s="106"/>
      <c r="B93" s="107" t="s">
        <v>320</v>
      </c>
      <c r="C93" s="125">
        <v>4</v>
      </c>
      <c r="D93" s="106">
        <v>4000</v>
      </c>
      <c r="E93" s="109">
        <f>C93*D93*12</f>
        <v>192000</v>
      </c>
    </row>
    <row r="94" spans="1:5" ht="15.75" x14ac:dyDescent="0.25">
      <c r="A94" s="101" t="s">
        <v>305</v>
      </c>
      <c r="B94" s="102">
        <v>2282</v>
      </c>
      <c r="C94" s="103"/>
      <c r="D94" s="103"/>
      <c r="E94" s="103"/>
    </row>
    <row r="95" spans="1:5" ht="51.75" x14ac:dyDescent="0.25">
      <c r="A95" s="119"/>
      <c r="B95" s="118" t="s">
        <v>321</v>
      </c>
      <c r="C95" s="119"/>
      <c r="D95" s="119"/>
      <c r="E95" s="119"/>
    </row>
    <row r="96" spans="1:5" ht="31.5" x14ac:dyDescent="0.25">
      <c r="A96" s="106"/>
      <c r="B96" s="107" t="s">
        <v>322</v>
      </c>
      <c r="C96" s="106">
        <v>1</v>
      </c>
      <c r="D96" s="106">
        <v>2000</v>
      </c>
      <c r="E96" s="109">
        <v>2000</v>
      </c>
    </row>
    <row r="97" spans="1:5" ht="15.75" x14ac:dyDescent="0.25">
      <c r="A97" s="101" t="s">
        <v>305</v>
      </c>
      <c r="B97" s="102">
        <v>2282</v>
      </c>
      <c r="C97" s="103"/>
      <c r="D97" s="103"/>
      <c r="E97" s="103"/>
    </row>
    <row r="98" spans="1:5" ht="115.5" x14ac:dyDescent="0.25">
      <c r="A98" s="107"/>
      <c r="B98" s="24" t="s">
        <v>323</v>
      </c>
      <c r="C98" s="107"/>
      <c r="D98" s="107"/>
      <c r="E98" s="107"/>
    </row>
    <row r="99" spans="1:5" ht="47.25" x14ac:dyDescent="0.25">
      <c r="A99" s="106"/>
      <c r="B99" s="107" t="s">
        <v>324</v>
      </c>
      <c r="C99" s="106">
        <v>3</v>
      </c>
      <c r="D99" s="108">
        <f>E99/C99</f>
        <v>1000</v>
      </c>
      <c r="E99" s="109">
        <v>3000</v>
      </c>
    </row>
    <row r="100" spans="1:5" ht="15.75" x14ac:dyDescent="0.25">
      <c r="A100" s="101" t="s">
        <v>305</v>
      </c>
      <c r="B100" s="102">
        <v>2730</v>
      </c>
      <c r="C100" s="48"/>
      <c r="D100" s="48"/>
      <c r="E100" s="48"/>
    </row>
    <row r="101" spans="1:5" ht="77.25" x14ac:dyDescent="0.25">
      <c r="A101" s="117"/>
      <c r="B101" s="105" t="s">
        <v>325</v>
      </c>
      <c r="C101" s="119"/>
      <c r="D101" s="119"/>
      <c r="E101" s="119"/>
    </row>
    <row r="102" spans="1:5" ht="15.75" x14ac:dyDescent="0.25">
      <c r="A102" s="98"/>
      <c r="B102" s="113" t="s">
        <v>326</v>
      </c>
      <c r="C102" s="98"/>
      <c r="D102" s="98"/>
      <c r="E102" s="98"/>
    </row>
    <row r="103" spans="1:5" ht="15.75" x14ac:dyDescent="0.25">
      <c r="A103" s="98"/>
      <c r="B103" s="126" t="s">
        <v>327</v>
      </c>
      <c r="C103" s="98">
        <v>20</v>
      </c>
      <c r="D103" s="97">
        <v>4000</v>
      </c>
      <c r="E103" s="127">
        <f>C103*D103</f>
        <v>80000</v>
      </c>
    </row>
    <row r="104" spans="1:5" ht="15.75" x14ac:dyDescent="0.25">
      <c r="A104" s="101" t="s">
        <v>305</v>
      </c>
      <c r="B104" s="102">
        <v>2730</v>
      </c>
      <c r="C104" s="96"/>
      <c r="D104" s="96"/>
      <c r="E104" s="96"/>
    </row>
    <row r="105" spans="1:5" ht="77.25" x14ac:dyDescent="0.25">
      <c r="A105" s="119"/>
      <c r="B105" s="118" t="s">
        <v>328</v>
      </c>
      <c r="C105" s="128">
        <v>120</v>
      </c>
      <c r="D105" s="128">
        <v>980</v>
      </c>
      <c r="E105" s="129">
        <f>C105*D105</f>
        <v>117600</v>
      </c>
    </row>
    <row r="106" spans="1:5" ht="15.75" x14ac:dyDescent="0.25">
      <c r="A106" s="101" t="s">
        <v>305</v>
      </c>
      <c r="B106" s="102">
        <v>2282</v>
      </c>
      <c r="C106" s="98"/>
      <c r="D106" s="98"/>
      <c r="E106" s="98"/>
    </row>
    <row r="107" spans="1:5" ht="140.25" x14ac:dyDescent="0.2">
      <c r="A107" s="130"/>
      <c r="B107" s="131" t="s">
        <v>329</v>
      </c>
      <c r="C107" s="130"/>
      <c r="D107" s="130"/>
      <c r="E107" s="130"/>
    </row>
    <row r="108" spans="1:5" ht="31.5" x14ac:dyDescent="0.25">
      <c r="A108" s="106"/>
      <c r="B108" s="107" t="s">
        <v>322</v>
      </c>
      <c r="C108" s="106">
        <v>4</v>
      </c>
      <c r="D108" s="106">
        <v>13000</v>
      </c>
      <c r="E108" s="109">
        <f>C108*D108</f>
        <v>52000</v>
      </c>
    </row>
    <row r="109" spans="1:5" ht="15.75" x14ac:dyDescent="0.25">
      <c r="A109" s="48"/>
      <c r="B109" s="101" t="s">
        <v>330</v>
      </c>
      <c r="C109" s="101" t="s">
        <v>331</v>
      </c>
      <c r="D109" s="101" t="s">
        <v>13</v>
      </c>
      <c r="E109" s="132">
        <f>E78+E82+E86+E88+E90+E96+E99++E108</f>
        <v>163200</v>
      </c>
    </row>
    <row r="110" spans="1:5" ht="15.75" x14ac:dyDescent="0.25">
      <c r="A110" s="48"/>
      <c r="B110" s="48"/>
      <c r="C110" s="101" t="s">
        <v>331</v>
      </c>
      <c r="D110" s="101" t="s">
        <v>29</v>
      </c>
      <c r="E110" s="132">
        <f>E103+E105+E93</f>
        <v>389600</v>
      </c>
    </row>
    <row r="111" spans="1:5" ht="18.75" x14ac:dyDescent="0.3">
      <c r="A111" s="156" t="s">
        <v>332</v>
      </c>
      <c r="B111" s="156"/>
      <c r="C111" s="156"/>
      <c r="D111" s="156"/>
      <c r="E111" s="30">
        <f>E109+E110</f>
        <v>552800</v>
      </c>
    </row>
    <row r="112" spans="1:5" x14ac:dyDescent="0.2">
      <c r="A112" s="146">
        <v>91108</v>
      </c>
      <c r="B112" s="146"/>
      <c r="C112" s="146"/>
      <c r="D112" s="146"/>
      <c r="E112" s="146"/>
    </row>
    <row r="113" spans="1:5" x14ac:dyDescent="0.2">
      <c r="A113" s="147"/>
      <c r="B113" s="147"/>
      <c r="C113" s="147"/>
      <c r="D113" s="147"/>
      <c r="E113" s="147"/>
    </row>
    <row r="114" spans="1:5" ht="15.75" x14ac:dyDescent="0.25">
      <c r="A114" s="1" t="s">
        <v>0</v>
      </c>
      <c r="B114" s="1" t="s">
        <v>1</v>
      </c>
      <c r="C114" s="1" t="s">
        <v>2</v>
      </c>
      <c r="D114" s="2" t="s">
        <v>3</v>
      </c>
      <c r="E114" s="2" t="s">
        <v>4</v>
      </c>
    </row>
    <row r="115" spans="1:5" ht="15.75" x14ac:dyDescent="0.25">
      <c r="A115" s="133" t="s">
        <v>305</v>
      </c>
      <c r="B115" s="116">
        <v>2282</v>
      </c>
      <c r="C115" s="134"/>
      <c r="D115" s="134"/>
      <c r="E115" s="134"/>
    </row>
    <row r="116" spans="1:5" ht="64.5" x14ac:dyDescent="0.25">
      <c r="A116" s="113" t="s">
        <v>259</v>
      </c>
      <c r="B116" s="135" t="s">
        <v>333</v>
      </c>
      <c r="C116" s="134" t="s">
        <v>334</v>
      </c>
      <c r="D116" s="134"/>
      <c r="E116" s="134"/>
    </row>
    <row r="117" spans="1:5" ht="115.5" x14ac:dyDescent="0.25">
      <c r="A117" s="136"/>
      <c r="B117" s="137" t="s">
        <v>335</v>
      </c>
      <c r="C117" s="106">
        <v>972</v>
      </c>
      <c r="D117" s="108">
        <f>E117/C117</f>
        <v>5277.7777777777774</v>
      </c>
      <c r="E117" s="108">
        <v>5130000</v>
      </c>
    </row>
    <row r="118" spans="1:5" ht="141.75" x14ac:dyDescent="0.25">
      <c r="A118" s="106"/>
      <c r="B118" s="119" t="s">
        <v>336</v>
      </c>
      <c r="C118" s="106">
        <v>1</v>
      </c>
      <c r="D118" s="138">
        <v>13000</v>
      </c>
      <c r="E118" s="108">
        <v>13000</v>
      </c>
    </row>
    <row r="119" spans="1:5" ht="15.75" x14ac:dyDescent="0.25">
      <c r="A119" s="23"/>
      <c r="B119" s="133" t="s">
        <v>311</v>
      </c>
      <c r="C119" s="23"/>
      <c r="D119" s="23"/>
      <c r="E119" s="109">
        <f>E117+E118</f>
        <v>5143000</v>
      </c>
    </row>
    <row r="120" spans="1:5" ht="15.75" x14ac:dyDescent="0.25">
      <c r="A120" s="133" t="s">
        <v>305</v>
      </c>
      <c r="B120" s="116">
        <v>2282</v>
      </c>
      <c r="C120" s="139"/>
      <c r="D120" s="140"/>
      <c r="E120" s="140"/>
    </row>
    <row r="121" spans="1:5" ht="77.25" x14ac:dyDescent="0.25">
      <c r="A121" s="1"/>
      <c r="B121" s="141" t="s">
        <v>337</v>
      </c>
      <c r="C121" s="1"/>
      <c r="D121" s="1"/>
      <c r="E121" s="1"/>
    </row>
    <row r="122" spans="1:5" ht="15.75" x14ac:dyDescent="0.25">
      <c r="A122" s="31" t="s">
        <v>259</v>
      </c>
      <c r="B122" s="142" t="s">
        <v>338</v>
      </c>
      <c r="C122" s="1"/>
      <c r="D122" s="1"/>
      <c r="E122" s="1"/>
    </row>
    <row r="123" spans="1:5" ht="102" x14ac:dyDescent="0.2">
      <c r="A123" s="96"/>
      <c r="B123" s="22" t="s">
        <v>339</v>
      </c>
      <c r="C123" s="48">
        <v>6</v>
      </c>
      <c r="D123" s="51">
        <v>11500</v>
      </c>
      <c r="E123" s="143">
        <f>C123*D123</f>
        <v>69000</v>
      </c>
    </row>
    <row r="124" spans="1:5" ht="18.75" x14ac:dyDescent="0.3">
      <c r="A124" s="182">
        <v>91108</v>
      </c>
      <c r="B124" s="182"/>
      <c r="C124" s="182"/>
      <c r="D124" s="182"/>
      <c r="E124" s="30">
        <f>E119+E123</f>
        <v>5212000</v>
      </c>
    </row>
    <row r="125" spans="1:5" x14ac:dyDescent="0.2">
      <c r="A125" s="180" t="s">
        <v>340</v>
      </c>
      <c r="B125" s="180"/>
      <c r="C125" s="180"/>
      <c r="D125" s="180"/>
      <c r="E125" s="178">
        <f>E72+E111+E124</f>
        <v>5858425.5</v>
      </c>
    </row>
    <row r="126" spans="1:5" x14ac:dyDescent="0.2">
      <c r="A126" s="181"/>
      <c r="B126" s="181"/>
      <c r="C126" s="181"/>
      <c r="D126" s="181"/>
      <c r="E126" s="179"/>
    </row>
    <row r="127" spans="1:5" x14ac:dyDescent="0.2">
      <c r="A127" s="181"/>
      <c r="B127" s="181"/>
      <c r="C127" s="181"/>
      <c r="D127" s="181"/>
      <c r="E127" s="179"/>
    </row>
  </sheetData>
  <mergeCells count="13">
    <mergeCell ref="A1:E2"/>
    <mergeCell ref="A73:E74"/>
    <mergeCell ref="A111:D111"/>
    <mergeCell ref="A112:E113"/>
    <mergeCell ref="A124:D124"/>
    <mergeCell ref="E125:E127"/>
    <mergeCell ref="A125:D127"/>
    <mergeCell ref="A4:E4"/>
    <mergeCell ref="A45:E45"/>
    <mergeCell ref="A56:E56"/>
    <mergeCell ref="A63:E63"/>
    <mergeCell ref="A68:E68"/>
    <mergeCell ref="A72:D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архітектура</vt:lpstr>
      <vt:lpstr>Арх.буд.контроль</vt:lpstr>
      <vt:lpstr>Комунальна влас.</vt:lpstr>
      <vt:lpstr>Спец.відділ</vt:lpstr>
      <vt:lpstr>Упр.економіки</vt:lpstr>
      <vt:lpstr>Фінансове упр.</vt:lpstr>
      <vt:lpstr>Служба.дітей</vt:lpstr>
      <vt:lpstr>архітектура!Область_печати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pc</cp:lastModifiedBy>
  <cp:lastPrinted>2016-11-17T09:45:25Z</cp:lastPrinted>
  <dcterms:created xsi:type="dcterms:W3CDTF">2016-11-08T11:41:34Z</dcterms:created>
  <dcterms:modified xsi:type="dcterms:W3CDTF">2016-11-23T10:51:10Z</dcterms:modified>
</cp:coreProperties>
</file>